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Titles" localSheetId="0">'Krycí list rozpočtu'!$1:$3</definedName>
    <definedName name="_xlnm.Print_Titles" localSheetId="1">'Rozpočet'!$10:$12</definedName>
  </definedNames>
  <calcPr fullCalcOnLoad="1"/>
</workbook>
</file>

<file path=xl/sharedStrings.xml><?xml version="1.0" encoding="utf-8"?>
<sst xmlns="http://schemas.openxmlformats.org/spreadsheetml/2006/main" count="229" uniqueCount="181">
  <si>
    <t>KRYCÍ LIST ROZPOČTU</t>
  </si>
  <si>
    <t>Názov stavby</t>
  </si>
  <si>
    <t>DAŽĎOVÁ KANALIZÁCIA BRNISTE SO 02</t>
  </si>
  <si>
    <t>JKSO</t>
  </si>
  <si>
    <t>Názov objektu</t>
  </si>
  <si>
    <t>EČO</t>
  </si>
  <si>
    <t xml:space="preserve">   </t>
  </si>
  <si>
    <t>Miesto</t>
  </si>
  <si>
    <t>IČO</t>
  </si>
  <si>
    <t>IČ DPH</t>
  </si>
  <si>
    <t>Objednávateľ</t>
  </si>
  <si>
    <t>Projektant</t>
  </si>
  <si>
    <t>Zhotoviteľ</t>
  </si>
  <si>
    <t>Spracoval</t>
  </si>
  <si>
    <t>Ing. Darina Koleníková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</si>
  <si>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</si>
  <si>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</si>
  <si>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</si>
  <si>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</si>
  <si>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</si>
  <si>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</si>
  <si>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</si>
  <si>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</si>
  <si>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</si>
  <si>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</si>
  <si>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</si>
  <si>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</si>
  <si>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</si>
  <si>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</si>
  <si>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</si>
  <si>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</si>
  <si>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</si>
  <si>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</si>
  <si>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</si>
  <si>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</si>
  <si>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</si>
  <si>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</si>
  <si>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</si>
  <si>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</si>
  <si>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</si>
  <si>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</si>
  <si>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</si>
  <si>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</si>
  <si>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</si>
  <si>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</si>
  <si>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</si>
  <si>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</si>
  <si>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</si>
  <si>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</si>
  <si>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</si>
  <si>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</si>
  <si>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</si>
  <si>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</si>
  <si>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</si>
  <si>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</si>
  <si>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</si>
  <si>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</si>
  <si>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</si>
  <si>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</si>
  <si>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</si>
  <si>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</si>
  <si>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</si>
  <si>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</si>
  <si>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</si>
  <si>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</si>
  <si>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</si>
  <si>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</si>
  <si>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</si>
  <si>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</si>
  <si>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</si>
  <si>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</si>
  <si>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</si>
  <si>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</si>
  <si>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</si>
  <si>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</si>
  <si>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</si>
  <si>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</si>
  <si>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</si>
  <si>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</si>
  <si>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</si>
  <si>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</si>
  <si>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</si>
  <si>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</si>
  <si>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</si>
  <si>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</si>
  <si>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</si>
  <si>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</si>
  <si>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</si>
  <si>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</si>
  <si>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</si>
  <si>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</si>
  <si>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</si>
  <si>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</si>
  <si>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</si>
  <si>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</si>
  <si>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ROZPOČET  </t>
  </si>
  <si>
    <t>Stavba:   DAŽĎOVÁ KANALIZÁCIA BRNISTE SO 02</t>
  </si>
  <si>
    <t xml:space="preserve">Objekt:   </t>
  </si>
  <si>
    <t xml:space="preserve">Objednávateľ:   </t>
  </si>
  <si>
    <t>Spracoval:   Ing. Darina Koleníková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</si>
  <si>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</si>
  <si>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</si>
  <si>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</si>
  <si>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</si>
  <si>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</si>
  <si>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</si>
  <si>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</si>
  <si>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</si>
  <si>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 xml:space="preserve">Práce a dodávky HSV   </t>
  </si>
  <si>
    <t xml:space="preserve">Zemné práce   </t>
  </si>
  <si>
    <t>132201202</t>
  </si>
  <si>
    <t xml:space="preserve">Výkop ryhy šírky 600-2000mm horn.3 od 100 do 1000 m3   </t>
  </si>
  <si>
    <t>m3</t>
  </si>
  <si>
    <t>132201209</t>
  </si>
  <si>
    <t xml:space="preserve">Príplatok k cenám za lepivosť pri hĺbení rýh š. nad 600 do 2 000 mm zapaž. i nezapažených, s urovnaním dna v hornine 3   </t>
  </si>
  <si>
    <t>133201101</t>
  </si>
  <si>
    <t xml:space="preserve">Výkop šachty zapaženej, hornina 3 do 100 m3   </t>
  </si>
  <si>
    <t>133201109</t>
  </si>
  <si>
    <t xml:space="preserve">Príplatok k cenám za lepivosť pri hĺbení šachiet zapažených i nezapažených v hornine 3   </t>
  </si>
  <si>
    <t>161101501</t>
  </si>
  <si>
    <t xml:space="preserve">Zvislé premiestnenie výkopku z horniny I až IV, nosením za každé 3 m výšky   </t>
  </si>
  <si>
    <t>162201102</t>
  </si>
  <si>
    <t xml:space="preserve">Vodorovné premiestnenie výkopku z horniny 1-4 nad 20-50m   </t>
  </si>
  <si>
    <t>171201201</t>
  </si>
  <si>
    <t xml:space="preserve">Uloženie sypaniny na skládky do 100 m3   </t>
  </si>
  <si>
    <t>171209002</t>
  </si>
  <si>
    <t xml:space="preserve">Poplatok za skladovanie - zemina a kamenivo (17 05) ostatné   </t>
  </si>
  <si>
    <t>t</t>
  </si>
  <si>
    <t>174101001</t>
  </si>
  <si>
    <t xml:space="preserve">Zásyp sypaninou so zhutnením jám, šachiet, rýh, zárezov alebo okolo objektov do 100 m3   </t>
  </si>
  <si>
    <t>58337140001</t>
  </si>
  <si>
    <t xml:space="preserve">Štrkodrva   </t>
  </si>
  <si>
    <t>175101101</t>
  </si>
  <si>
    <t>5833714000</t>
  </si>
  <si>
    <t xml:space="preserve">Štrkopiesok   </t>
  </si>
  <si>
    <t xml:space="preserve">Vodorovné konštrukcie   </t>
  </si>
  <si>
    <t>451573111</t>
  </si>
  <si>
    <t xml:space="preserve">Lôžko pod potrubie, stoky a drobné objekty, v otvorenom výkope z piesku a štrkopiesku do 63 mm   </t>
  </si>
  <si>
    <t>452311131</t>
  </si>
  <si>
    <t xml:space="preserve">Dosky, bloky, sedlá z betónu v otvorenom výkope tr.C 12/15   </t>
  </si>
  <si>
    <t>452351101</t>
  </si>
  <si>
    <t>m2</t>
  </si>
  <si>
    <t xml:space="preserve">Rúrové vedenie   </t>
  </si>
  <si>
    <t>871310310</t>
  </si>
  <si>
    <t xml:space="preserve">Montáž kanalizačného potrubia z polypropylénových hladkých rúr SN 10 DN 150 mm   </t>
  </si>
  <si>
    <t>m</t>
  </si>
  <si>
    <t>2860014540</t>
  </si>
  <si>
    <t xml:space="preserve">MASTER rúra 150/1m  - PP hladký kanalizačný systém SN10   </t>
  </si>
  <si>
    <t>ks</t>
  </si>
  <si>
    <t>871370310</t>
  </si>
  <si>
    <t xml:space="preserve">Montáž kanalizačného potrubia z polypropylénových hladkých rúr SN 10 DN 300 mm   </t>
  </si>
  <si>
    <t>2860014630</t>
  </si>
  <si>
    <t xml:space="preserve">MASTER rúra 300/1m  - PP hladký kanalizačný systém SN10   </t>
  </si>
  <si>
    <t>877370320</t>
  </si>
  <si>
    <t xml:space="preserve">Montáž odbočky na potrubie z kanalizačných polypropylénových rúr DN 300 mm   </t>
  </si>
  <si>
    <t>2860015190</t>
  </si>
  <si>
    <t xml:space="preserve">MASTER odbočka 300/150/45° - PP hladký kanalizačný systém SN10   </t>
  </si>
  <si>
    <t>892311000</t>
  </si>
  <si>
    <t xml:space="preserve">Skúška tesnosti kanalizácie D 150   </t>
  </si>
  <si>
    <t>892371000</t>
  </si>
  <si>
    <t xml:space="preserve">Skúška tesnosti kanalizácie D 300   </t>
  </si>
  <si>
    <t>894221118</t>
  </si>
  <si>
    <t xml:space="preserve">Šachta kanal. z pros. bet. vodos.V 4-C 16/20 na stok. kruh. s oblož.dna bet. C 25/30 DN 1100-1200   </t>
  </si>
  <si>
    <t>899104111</t>
  </si>
  <si>
    <t xml:space="preserve">Osadenie poklopu liatinového a oceľového vrátane rámu hmotn.   </t>
  </si>
  <si>
    <t>5524211170</t>
  </si>
  <si>
    <t xml:space="preserve">Poklop kanalizačný komplet okrúhly,trieda D 400kN   </t>
  </si>
  <si>
    <t>sub1</t>
  </si>
  <si>
    <t xml:space="preserve">Kamerová skúška kanalizácie   </t>
  </si>
  <si>
    <t>99</t>
  </si>
  <si>
    <t xml:space="preserve">Presun hmôt HSV   </t>
  </si>
  <si>
    <t>998276101</t>
  </si>
  <si>
    <t xml:space="preserve">Presun hmôt pre rúrové vedenie hĺbené z rúr z plast., hmôt alebo sklolamin. v otvorenom výkope   </t>
  </si>
  <si>
    <t xml:space="preserve">Celkom   </t>
  </si>
  <si>
    <t>BRNIŠTE</t>
  </si>
  <si>
    <t>Miesto:  BRNIŠTE</t>
  </si>
  <si>
    <t xml:space="preserve">Obsyp potrubia sypaninou z vhodných hornín 1 až 4 bez prehodenia sypaniny  </t>
  </si>
  <si>
    <t xml:space="preserve">Debnenie v otvorenom výkope dosiek, sedlových lôžok a blokov pod potrubie,stoky a drobné objekty  </t>
  </si>
  <si>
    <t>Zhotoviteľ:   CESTNÉ STAVBY SK, s.r.o.</t>
  </si>
  <si>
    <t xml:space="preserve">Dátum:   </t>
  </si>
  <si>
    <t xml:space="preserve">   CESTNÉ STAVBY SK, s.r.o.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</si>
</sst>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\-#,##0"/>
    <numFmt numFmtId="173" formatCode="#,##0.00;\-#,##0.00"/>
    <numFmt numFmtId="174" formatCode="0.00%;\-0.00%"/>
    <numFmt numFmtId="175" formatCode="#,##0.000;\-#,##0.000"/>
  </numFmts>
  <fonts count="55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72" fontId="0" fillId="0" borderId="37" xfId="0" applyNumberFormat="1" applyFont="1" applyBorder="1" applyAlignment="1" applyProtection="1">
      <alignment horizontal="right" vertical="center"/>
      <protection/>
    </xf>
    <xf numFmtId="172" fontId="0" fillId="0" borderId="38" xfId="0" applyNumberFormat="1" applyFont="1" applyBorder="1" applyAlignment="1" applyProtection="1">
      <alignment horizontal="right" vertical="center"/>
      <protection/>
    </xf>
    <xf numFmtId="172" fontId="7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2" fontId="0" fillId="0" borderId="39" xfId="0" applyNumberFormat="1" applyFont="1" applyBorder="1" applyAlignment="1" applyProtection="1">
      <alignment horizontal="right" vertical="center"/>
      <protection/>
    </xf>
    <xf numFmtId="172" fontId="0" fillId="0" borderId="40" xfId="0" applyNumberFormat="1" applyFont="1" applyBorder="1" applyAlignment="1" applyProtection="1">
      <alignment horizontal="right" vertical="center"/>
      <protection/>
    </xf>
    <xf numFmtId="172" fontId="7" fillId="0" borderId="38" xfId="0" applyNumberFormat="1" applyFont="1" applyBorder="1" applyAlignment="1" applyProtection="1">
      <alignment horizontal="right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3" fontId="7" fillId="0" borderId="38" xfId="0" applyNumberFormat="1" applyFont="1" applyBorder="1" applyAlignment="1" applyProtection="1">
      <alignment horizontal="right" vertical="center"/>
      <protection/>
    </xf>
    <xf numFmtId="172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73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73" fontId="0" fillId="0" borderId="46" xfId="0" applyNumberFormat="1" applyFont="1" applyBorder="1" applyAlignment="1" applyProtection="1">
      <alignment horizontal="right" vertical="center"/>
      <protection/>
    </xf>
    <xf numFmtId="172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74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173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173" fontId="0" fillId="0" borderId="28" xfId="0" applyNumberFormat="1" applyFont="1" applyBorder="1" applyAlignment="1" applyProtection="1">
      <alignment horizontal="right" vertical="center"/>
      <protection/>
    </xf>
    <xf numFmtId="172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73" fontId="7" fillId="0" borderId="54" xfId="0" applyNumberFormat="1" applyFont="1" applyBorder="1" applyAlignment="1" applyProtection="1">
      <alignment horizontal="right" vertical="center"/>
      <protection/>
    </xf>
    <xf numFmtId="173" fontId="7" fillId="0" borderId="29" xfId="0" applyNumberFormat="1" applyFont="1" applyBorder="1" applyAlignment="1" applyProtection="1">
      <alignment horizontal="right" vertical="center"/>
      <protection/>
    </xf>
    <xf numFmtId="172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73" fontId="4" fillId="0" borderId="49" xfId="0" applyNumberFormat="1" applyFont="1" applyBorder="1" applyAlignment="1" applyProtection="1">
      <alignment horizontal="left" vertical="center"/>
      <protection/>
    </xf>
    <xf numFmtId="173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172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73" fontId="5" fillId="0" borderId="49" xfId="0" applyNumberFormat="1" applyFont="1" applyBorder="1" applyAlignment="1" applyProtection="1">
      <alignment horizontal="right" vertical="center"/>
      <protection/>
    </xf>
    <xf numFmtId="173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73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5" fontId="4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175" fontId="15" fillId="0" borderId="0" xfId="0" applyNumberFormat="1" applyFont="1" applyAlignment="1" applyProtection="1">
      <alignment horizontal="right" vertical="top"/>
      <protection/>
    </xf>
    <xf numFmtId="0" fontId="16" fillId="33" borderId="65" xfId="0" applyFont="1" applyFill="1" applyBorder="1" applyAlignment="1" applyProtection="1">
      <alignment horizontal="center" vertical="center" wrapText="1"/>
      <protection/>
    </xf>
    <xf numFmtId="17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75" fontId="17" fillId="0" borderId="0" xfId="0" applyNumberFormat="1" applyFont="1" applyAlignment="1">
      <alignment horizontal="right"/>
    </xf>
    <xf numFmtId="17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75" fontId="18" fillId="0" borderId="0" xfId="0" applyNumberFormat="1" applyFont="1" applyAlignment="1">
      <alignment horizontal="right"/>
    </xf>
    <xf numFmtId="172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 horizontal="left" wrapText="1"/>
    </xf>
    <xf numFmtId="175" fontId="4" fillId="0" borderId="65" xfId="0" applyNumberFormat="1" applyFont="1" applyBorder="1" applyAlignment="1">
      <alignment horizontal="right"/>
    </xf>
    <xf numFmtId="172" fontId="19" fillId="0" borderId="65" xfId="0" applyNumberFormat="1" applyFont="1" applyBorder="1" applyAlignment="1">
      <alignment horizontal="center"/>
    </xf>
    <xf numFmtId="0" fontId="19" fillId="0" borderId="65" xfId="0" applyFont="1" applyBorder="1" applyAlignment="1">
      <alignment horizontal="left" wrapText="1"/>
    </xf>
    <xf numFmtId="175" fontId="19" fillId="0" borderId="65" xfId="0" applyNumberFormat="1" applyFont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75" fontId="20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5" fontId="0" fillId="0" borderId="0" xfId="0" applyNumberFormat="1" applyAlignment="1">
      <alignment horizontal="right" vertical="top"/>
    </xf>
    <xf numFmtId="0" fontId="4" fillId="0" borderId="65" xfId="0" applyFont="1" applyFill="1" applyBorder="1" applyAlignment="1">
      <alignment horizontal="left" wrapText="1"/>
    </xf>
    <xf numFmtId="175" fontId="4" fillId="0" borderId="65" xfId="0" applyNumberFormat="1" applyFont="1" applyFill="1" applyBorder="1" applyAlignment="1">
      <alignment horizontal="right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14" fontId="2" fillId="0" borderId="26" xfId="0" applyNumberFormat="1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12" sqref="E12:M1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59" t="s">
        <v>2</v>
      </c>
      <c r="F5" s="160"/>
      <c r="G5" s="160"/>
      <c r="H5" s="160"/>
      <c r="I5" s="160"/>
      <c r="J5" s="160"/>
      <c r="K5" s="160"/>
      <c r="L5" s="160"/>
      <c r="M5" s="161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62"/>
      <c r="F6" s="163"/>
      <c r="G6" s="163"/>
      <c r="H6" s="163"/>
      <c r="I6" s="163"/>
      <c r="J6" s="163"/>
      <c r="K6" s="163"/>
      <c r="L6" s="163"/>
      <c r="M6" s="164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"/>
      <c r="O7" s="16"/>
      <c r="P7" s="16" t="s">
        <v>7</v>
      </c>
      <c r="Q7" s="24" t="s">
        <v>174</v>
      </c>
      <c r="R7" s="25"/>
      <c r="S7" s="21"/>
    </row>
    <row r="8" spans="1:19" s="2" customFormat="1" ht="24.75" customHeight="1">
      <c r="A8" s="18"/>
      <c r="B8" s="180"/>
      <c r="C8" s="180"/>
      <c r="D8" s="18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168" t="s">
        <v>6</v>
      </c>
      <c r="F9" s="169"/>
      <c r="G9" s="169"/>
      <c r="H9" s="169"/>
      <c r="I9" s="169"/>
      <c r="J9" s="169"/>
      <c r="K9" s="169"/>
      <c r="L9" s="169"/>
      <c r="M9" s="170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11</v>
      </c>
      <c r="C10" s="16"/>
      <c r="D10" s="16"/>
      <c r="E10" s="171" t="s">
        <v>6</v>
      </c>
      <c r="F10" s="172"/>
      <c r="G10" s="172"/>
      <c r="H10" s="172"/>
      <c r="I10" s="172"/>
      <c r="J10" s="172"/>
      <c r="K10" s="172"/>
      <c r="L10" s="172"/>
      <c r="M10" s="173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12</v>
      </c>
      <c r="C11" s="16"/>
      <c r="D11" s="16"/>
      <c r="E11" s="171" t="s">
        <v>180</v>
      </c>
      <c r="F11" s="172"/>
      <c r="G11" s="172"/>
      <c r="H11" s="172"/>
      <c r="I11" s="172"/>
      <c r="J11" s="172"/>
      <c r="K11" s="172"/>
      <c r="L11" s="172"/>
      <c r="M11" s="173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81" t="s">
        <v>13</v>
      </c>
      <c r="C12" s="181"/>
      <c r="D12" s="181"/>
      <c r="E12" s="183" t="s">
        <v>14</v>
      </c>
      <c r="F12" s="184"/>
      <c r="G12" s="184"/>
      <c r="H12" s="184"/>
      <c r="I12" s="184"/>
      <c r="J12" s="184"/>
      <c r="K12" s="184"/>
      <c r="L12" s="184"/>
      <c r="M12" s="185"/>
      <c r="N12" s="30"/>
      <c r="O12" s="30"/>
      <c r="P12" s="31"/>
      <c r="Q12" s="178"/>
      <c r="R12" s="179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15</v>
      </c>
      <c r="F14" s="16"/>
      <c r="G14" s="30"/>
      <c r="H14" s="16" t="s">
        <v>16</v>
      </c>
      <c r="I14" s="30"/>
      <c r="J14" s="16"/>
      <c r="K14" s="16"/>
      <c r="L14" s="16"/>
      <c r="M14" s="16"/>
      <c r="N14" s="16"/>
      <c r="O14" s="16"/>
      <c r="P14" s="16" t="s">
        <v>17</v>
      </c>
      <c r="Q14" s="35"/>
      <c r="R14" s="20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174">
        <v>43279</v>
      </c>
      <c r="I15" s="175"/>
      <c r="J15" s="16"/>
      <c r="K15" s="16"/>
      <c r="L15" s="16"/>
      <c r="M15" s="16"/>
      <c r="N15" s="16"/>
      <c r="O15" s="16"/>
      <c r="P15" s="36" t="s">
        <v>18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19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.75" customHeight="1">
      <c r="A18" s="45" t="s">
        <v>20</v>
      </c>
      <c r="B18" s="46"/>
      <c r="C18" s="46"/>
      <c r="D18" s="47"/>
      <c r="E18" s="48" t="s">
        <v>21</v>
      </c>
      <c r="F18" s="47"/>
      <c r="G18" s="48" t="s">
        <v>22</v>
      </c>
      <c r="H18" s="46"/>
      <c r="I18" s="47"/>
      <c r="J18" s="48" t="s">
        <v>23</v>
      </c>
      <c r="K18" s="46"/>
      <c r="L18" s="48" t="s">
        <v>24</v>
      </c>
      <c r="M18" s="46"/>
      <c r="N18" s="46"/>
      <c r="O18" s="49"/>
      <c r="P18" s="47"/>
      <c r="Q18" s="48" t="s">
        <v>25</v>
      </c>
      <c r="R18" s="46"/>
      <c r="S18" s="50"/>
    </row>
    <row r="19" spans="1:19" s="2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2" customFormat="1" ht="20.25" customHeight="1">
      <c r="A20" s="41"/>
      <c r="B20" s="42"/>
      <c r="C20" s="42"/>
      <c r="D20" s="42"/>
      <c r="E20" s="43" t="s">
        <v>26</v>
      </c>
      <c r="F20" s="42"/>
      <c r="G20" s="42"/>
      <c r="H20" s="42"/>
      <c r="I20" s="42"/>
      <c r="J20" s="61" t="s">
        <v>27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2" t="s">
        <v>28</v>
      </c>
      <c r="B21" s="63"/>
      <c r="C21" s="64" t="s">
        <v>29</v>
      </c>
      <c r="D21" s="65"/>
      <c r="E21" s="65"/>
      <c r="F21" s="66"/>
      <c r="G21" s="62" t="s">
        <v>30</v>
      </c>
      <c r="H21" s="67"/>
      <c r="I21" s="64" t="s">
        <v>31</v>
      </c>
      <c r="J21" s="65"/>
      <c r="K21" s="65"/>
      <c r="L21" s="62" t="s">
        <v>32</v>
      </c>
      <c r="M21" s="67"/>
      <c r="N21" s="64" t="s">
        <v>33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34</v>
      </c>
      <c r="B22" s="70" t="s">
        <v>35</v>
      </c>
      <c r="C22" s="71"/>
      <c r="D22" s="72" t="s">
        <v>36</v>
      </c>
      <c r="E22" s="73">
        <v>0</v>
      </c>
      <c r="F22" s="74"/>
      <c r="G22" s="69" t="s">
        <v>37</v>
      </c>
      <c r="H22" s="75" t="s">
        <v>38</v>
      </c>
      <c r="I22" s="76"/>
      <c r="J22" s="77">
        <v>0</v>
      </c>
      <c r="K22" s="78"/>
      <c r="L22" s="69" t="s">
        <v>39</v>
      </c>
      <c r="M22" s="79" t="s">
        <v>40</v>
      </c>
      <c r="N22" s="80"/>
      <c r="O22" s="49"/>
      <c r="P22" s="80"/>
      <c r="Q22" s="81"/>
      <c r="R22" s="73">
        <v>0</v>
      </c>
      <c r="S22" s="74"/>
    </row>
    <row r="23" spans="1:19" s="2" customFormat="1" ht="19.5" customHeight="1">
      <c r="A23" s="69" t="s">
        <v>41</v>
      </c>
      <c r="B23" s="82"/>
      <c r="C23" s="83"/>
      <c r="D23" s="72" t="s">
        <v>42</v>
      </c>
      <c r="E23" s="73">
        <v>0</v>
      </c>
      <c r="F23" s="74"/>
      <c r="G23" s="69" t="s">
        <v>43</v>
      </c>
      <c r="H23" s="16" t="s">
        <v>44</v>
      </c>
      <c r="I23" s="76"/>
      <c r="J23" s="77">
        <v>0</v>
      </c>
      <c r="K23" s="78"/>
      <c r="L23" s="69" t="s">
        <v>45</v>
      </c>
      <c r="M23" s="79" t="s">
        <v>46</v>
      </c>
      <c r="N23" s="80"/>
      <c r="O23" s="49"/>
      <c r="P23" s="80"/>
      <c r="Q23" s="81"/>
      <c r="R23" s="73">
        <v>0</v>
      </c>
      <c r="S23" s="74"/>
    </row>
    <row r="24" spans="1:19" s="2" customFormat="1" ht="19.5" customHeight="1">
      <c r="A24" s="69" t="s">
        <v>47</v>
      </c>
      <c r="B24" s="70" t="s">
        <v>48</v>
      </c>
      <c r="C24" s="71"/>
      <c r="D24" s="72" t="s">
        <v>36</v>
      </c>
      <c r="E24" s="73">
        <v>0</v>
      </c>
      <c r="F24" s="74"/>
      <c r="G24" s="69" t="s">
        <v>49</v>
      </c>
      <c r="H24" s="75" t="s">
        <v>50</v>
      </c>
      <c r="I24" s="76"/>
      <c r="J24" s="77">
        <v>0</v>
      </c>
      <c r="K24" s="78"/>
      <c r="L24" s="69" t="s">
        <v>51</v>
      </c>
      <c r="M24" s="79" t="s">
        <v>52</v>
      </c>
      <c r="N24" s="80"/>
      <c r="O24" s="49"/>
      <c r="P24" s="80"/>
      <c r="Q24" s="81"/>
      <c r="R24" s="73">
        <v>0</v>
      </c>
      <c r="S24" s="74"/>
    </row>
    <row r="25" spans="1:19" s="2" customFormat="1" ht="19.5" customHeight="1">
      <c r="A25" s="69" t="s">
        <v>53</v>
      </c>
      <c r="B25" s="82"/>
      <c r="C25" s="83"/>
      <c r="D25" s="72" t="s">
        <v>42</v>
      </c>
      <c r="E25" s="73">
        <v>0</v>
      </c>
      <c r="F25" s="74"/>
      <c r="G25" s="69" t="s">
        <v>54</v>
      </c>
      <c r="H25" s="75"/>
      <c r="I25" s="76"/>
      <c r="J25" s="77">
        <v>0</v>
      </c>
      <c r="K25" s="78"/>
      <c r="L25" s="69" t="s">
        <v>55</v>
      </c>
      <c r="M25" s="79" t="s">
        <v>56</v>
      </c>
      <c r="N25" s="80"/>
      <c r="O25" s="49"/>
      <c r="P25" s="80"/>
      <c r="Q25" s="81"/>
      <c r="R25" s="73">
        <v>0</v>
      </c>
      <c r="S25" s="74"/>
    </row>
    <row r="26" spans="1:19" s="2" customFormat="1" ht="19.5" customHeight="1">
      <c r="A26" s="69" t="s">
        <v>57</v>
      </c>
      <c r="B26" s="70" t="s">
        <v>58</v>
      </c>
      <c r="C26" s="71"/>
      <c r="D26" s="72" t="s">
        <v>36</v>
      </c>
      <c r="E26" s="73">
        <v>0</v>
      </c>
      <c r="F26" s="74"/>
      <c r="G26" s="84"/>
      <c r="H26" s="80"/>
      <c r="I26" s="76"/>
      <c r="J26" s="77"/>
      <c r="K26" s="78"/>
      <c r="L26" s="69" t="s">
        <v>59</v>
      </c>
      <c r="M26" s="79" t="s">
        <v>60</v>
      </c>
      <c r="N26" s="80"/>
      <c r="O26" s="49"/>
      <c r="P26" s="80"/>
      <c r="Q26" s="81"/>
      <c r="R26" s="73">
        <v>0</v>
      </c>
      <c r="S26" s="74"/>
    </row>
    <row r="27" spans="1:19" s="2" customFormat="1" ht="19.5" customHeight="1">
      <c r="A27" s="69" t="s">
        <v>61</v>
      </c>
      <c r="B27" s="82"/>
      <c r="C27" s="83"/>
      <c r="D27" s="72" t="s">
        <v>42</v>
      </c>
      <c r="E27" s="73">
        <v>0</v>
      </c>
      <c r="F27" s="74"/>
      <c r="G27" s="84"/>
      <c r="H27" s="80"/>
      <c r="I27" s="76"/>
      <c r="J27" s="77"/>
      <c r="K27" s="78"/>
      <c r="L27" s="69" t="s">
        <v>62</v>
      </c>
      <c r="M27" s="75" t="s">
        <v>63</v>
      </c>
      <c r="N27" s="80"/>
      <c r="O27" s="49"/>
      <c r="P27" s="80"/>
      <c r="Q27" s="76"/>
      <c r="R27" s="73">
        <v>0</v>
      </c>
      <c r="S27" s="74"/>
    </row>
    <row r="28" spans="1:19" s="2" customFormat="1" ht="19.5" customHeight="1">
      <c r="A28" s="69" t="s">
        <v>64</v>
      </c>
      <c r="B28" s="182" t="s">
        <v>65</v>
      </c>
      <c r="C28" s="182"/>
      <c r="D28" s="182"/>
      <c r="E28" s="85">
        <f>Rozpočet!G46</f>
        <v>14395.361599999998</v>
      </c>
      <c r="F28" s="44"/>
      <c r="G28" s="69" t="s">
        <v>66</v>
      </c>
      <c r="H28" s="86" t="s">
        <v>67</v>
      </c>
      <c r="I28" s="76"/>
      <c r="J28" s="87"/>
      <c r="K28" s="88"/>
      <c r="L28" s="69" t="s">
        <v>68</v>
      </c>
      <c r="M28" s="86" t="s">
        <v>69</v>
      </c>
      <c r="N28" s="80"/>
      <c r="O28" s="49"/>
      <c r="P28" s="80"/>
      <c r="Q28" s="76"/>
      <c r="R28" s="85">
        <v>0</v>
      </c>
      <c r="S28" s="44"/>
    </row>
    <row r="29" spans="1:19" s="2" customFormat="1" ht="19.5" customHeight="1">
      <c r="A29" s="89" t="s">
        <v>70</v>
      </c>
      <c r="B29" s="90" t="s">
        <v>71</v>
      </c>
      <c r="C29" s="91"/>
      <c r="D29" s="92"/>
      <c r="E29" s="93">
        <v>0</v>
      </c>
      <c r="F29" s="40"/>
      <c r="G29" s="89" t="s">
        <v>72</v>
      </c>
      <c r="H29" s="90" t="s">
        <v>73</v>
      </c>
      <c r="I29" s="92"/>
      <c r="J29" s="94">
        <v>0</v>
      </c>
      <c r="K29" s="95"/>
      <c r="L29" s="89" t="s">
        <v>74</v>
      </c>
      <c r="M29" s="90" t="s">
        <v>75</v>
      </c>
      <c r="N29" s="91"/>
      <c r="O29" s="39"/>
      <c r="P29" s="91"/>
      <c r="Q29" s="92"/>
      <c r="R29" s="93">
        <v>0</v>
      </c>
      <c r="S29" s="40"/>
    </row>
    <row r="30" spans="1:19" s="2" customFormat="1" ht="19.5" customHeight="1">
      <c r="A30" s="96" t="s">
        <v>11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76</v>
      </c>
      <c r="M30" s="47"/>
      <c r="N30" s="64" t="s">
        <v>77</v>
      </c>
      <c r="O30" s="68"/>
      <c r="P30" s="46"/>
      <c r="Q30" s="46"/>
      <c r="R30" s="46"/>
      <c r="S30" s="50"/>
    </row>
    <row r="31" spans="1:19" s="2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78</v>
      </c>
      <c r="M31" s="75" t="s">
        <v>79</v>
      </c>
      <c r="N31" s="80"/>
      <c r="O31" s="49"/>
      <c r="P31" s="80"/>
      <c r="Q31" s="76"/>
      <c r="R31" s="85">
        <f>E28</f>
        <v>14395.361599999998</v>
      </c>
      <c r="S31" s="44"/>
    </row>
    <row r="32" spans="1:19" s="2" customFormat="1" ht="19.5" customHeight="1">
      <c r="A32" s="101" t="s">
        <v>80</v>
      </c>
      <c r="B32" s="49"/>
      <c r="C32" s="49"/>
      <c r="D32" s="49"/>
      <c r="E32" s="49"/>
      <c r="F32" s="83"/>
      <c r="G32" s="102" t="s">
        <v>81</v>
      </c>
      <c r="H32" s="49"/>
      <c r="I32" s="49"/>
      <c r="J32" s="49"/>
      <c r="K32" s="49"/>
      <c r="L32" s="69" t="s">
        <v>82</v>
      </c>
      <c r="M32" s="79" t="s">
        <v>83</v>
      </c>
      <c r="N32" s="103">
        <v>20</v>
      </c>
      <c r="O32" s="104" t="s">
        <v>84</v>
      </c>
      <c r="P32" s="105">
        <v>45243.09</v>
      </c>
      <c r="Q32" s="76"/>
      <c r="R32" s="106">
        <f>R31*0.2</f>
        <v>2879.0723199999998</v>
      </c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10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85</v>
      </c>
      <c r="M34" s="176" t="s">
        <v>86</v>
      </c>
      <c r="N34" s="177"/>
      <c r="O34" s="177"/>
      <c r="P34" s="177"/>
      <c r="Q34" s="92"/>
      <c r="R34" s="119">
        <f>SUM(R31:R33)</f>
        <v>17274.43392</v>
      </c>
      <c r="S34" s="28"/>
    </row>
    <row r="35" spans="1:19" s="2" customFormat="1" ht="33" customHeight="1">
      <c r="A35" s="101" t="s">
        <v>80</v>
      </c>
      <c r="B35" s="49"/>
      <c r="C35" s="49"/>
      <c r="D35" s="49"/>
      <c r="E35" s="49"/>
      <c r="F35" s="83"/>
      <c r="G35" s="102" t="s">
        <v>81</v>
      </c>
      <c r="H35" s="49"/>
      <c r="I35" s="49"/>
      <c r="J35" s="49"/>
      <c r="K35" s="49"/>
      <c r="L35" s="62" t="s">
        <v>87</v>
      </c>
      <c r="M35" s="47"/>
      <c r="N35" s="64" t="s">
        <v>88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12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89</v>
      </c>
      <c r="M36" s="75" t="s">
        <v>90</v>
      </c>
      <c r="N36" s="80"/>
      <c r="O36" s="49"/>
      <c r="P36" s="80"/>
      <c r="Q36" s="76"/>
      <c r="R36" s="73">
        <v>0</v>
      </c>
      <c r="S36" s="74"/>
    </row>
    <row r="37" spans="1:19" s="2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91</v>
      </c>
      <c r="M37" s="75" t="s">
        <v>92</v>
      </c>
      <c r="N37" s="80"/>
      <c r="O37" s="49"/>
      <c r="P37" s="80"/>
      <c r="Q37" s="76"/>
      <c r="R37" s="73">
        <v>0</v>
      </c>
      <c r="S37" s="74"/>
    </row>
    <row r="38" spans="1:19" s="2" customFormat="1" ht="19.5" customHeight="1">
      <c r="A38" s="124" t="s">
        <v>80</v>
      </c>
      <c r="B38" s="39"/>
      <c r="C38" s="39"/>
      <c r="D38" s="39"/>
      <c r="E38" s="39"/>
      <c r="F38" s="125"/>
      <c r="G38" s="126" t="s">
        <v>81</v>
      </c>
      <c r="H38" s="39"/>
      <c r="I38" s="39"/>
      <c r="J38" s="39"/>
      <c r="K38" s="39"/>
      <c r="L38" s="89" t="s">
        <v>93</v>
      </c>
      <c r="M38" s="90" t="s">
        <v>94</v>
      </c>
      <c r="N38" s="91"/>
      <c r="O38" s="127"/>
      <c r="P38" s="91"/>
      <c r="Q38" s="92"/>
      <c r="R38" s="54">
        <v>0</v>
      </c>
      <c r="S38" s="128"/>
    </row>
  </sheetData>
  <sheetProtection/>
  <mergeCells count="13">
    <mergeCell ref="H15:I15"/>
    <mergeCell ref="M34:P34"/>
    <mergeCell ref="Q12:R12"/>
    <mergeCell ref="B8:D8"/>
    <mergeCell ref="B12:D12"/>
    <mergeCell ref="B28:D28"/>
    <mergeCell ref="E12:M12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="130" zoomScaleNormal="130" zoomScalePageLayoutView="0" workbookViewId="0" topLeftCell="A1">
      <selection activeCell="C20" sqref="C20"/>
    </sheetView>
  </sheetViews>
  <sheetFormatPr defaultColWidth="10.5" defaultRowHeight="12" customHeight="1"/>
  <cols>
    <col min="1" max="1" width="4" style="154" customWidth="1"/>
    <col min="2" max="2" width="13.83203125" style="155" customWidth="1"/>
    <col min="3" max="3" width="49.83203125" style="155" customWidth="1"/>
    <col min="4" max="4" width="3.83203125" style="155" customWidth="1"/>
    <col min="5" max="5" width="11.33203125" style="156" customWidth="1"/>
    <col min="6" max="6" width="11.5" style="156" customWidth="1"/>
    <col min="7" max="7" width="17.33203125" style="156" customWidth="1"/>
    <col min="8" max="8" width="0.1640625" style="156" customWidth="1"/>
    <col min="9" max="16384" width="10.5" style="1" customWidth="1"/>
  </cols>
  <sheetData>
    <row r="1" spans="1:8" s="2" customFormat="1" ht="27.75" customHeight="1">
      <c r="A1" s="186" t="s">
        <v>95</v>
      </c>
      <c r="B1" s="187"/>
      <c r="C1" s="187"/>
      <c r="D1" s="187"/>
      <c r="E1" s="187"/>
      <c r="F1" s="187"/>
      <c r="G1" s="187"/>
      <c r="H1" s="187"/>
    </row>
    <row r="2" spans="1:8" s="2" customFormat="1" ht="12.75" customHeight="1">
      <c r="A2" s="129" t="s">
        <v>96</v>
      </c>
      <c r="B2" s="130"/>
      <c r="C2" s="130"/>
      <c r="D2" s="130"/>
      <c r="E2" s="130"/>
      <c r="F2" s="130"/>
      <c r="G2" s="130"/>
      <c r="H2" s="130"/>
    </row>
    <row r="3" spans="1:8" s="2" customFormat="1" ht="12.75" customHeight="1">
      <c r="A3" s="129" t="s">
        <v>97</v>
      </c>
      <c r="B3" s="130"/>
      <c r="C3" s="130"/>
      <c r="D3" s="130"/>
      <c r="E3" s="130"/>
      <c r="F3" s="130"/>
      <c r="G3" s="130"/>
      <c r="H3" s="130"/>
    </row>
    <row r="4" spans="1:8" s="2" customFormat="1" ht="13.5" customHeight="1">
      <c r="A4" s="131"/>
      <c r="B4" s="129"/>
      <c r="C4" s="131"/>
      <c r="D4" s="132"/>
      <c r="E4" s="132"/>
      <c r="F4" s="132"/>
      <c r="G4" s="132"/>
      <c r="H4" s="132"/>
    </row>
    <row r="5" spans="1:8" s="2" customFormat="1" ht="6.75" customHeight="1">
      <c r="A5" s="133"/>
      <c r="B5" s="134"/>
      <c r="C5" s="134"/>
      <c r="D5" s="134"/>
      <c r="E5" s="135"/>
      <c r="F5" s="135"/>
      <c r="G5" s="135"/>
      <c r="H5" s="135"/>
    </row>
    <row r="6" spans="1:8" s="2" customFormat="1" ht="12.75" customHeight="1">
      <c r="A6" s="130" t="s">
        <v>98</v>
      </c>
      <c r="B6" s="130"/>
      <c r="C6" s="130"/>
      <c r="D6" s="130"/>
      <c r="E6" s="130"/>
      <c r="F6" s="130"/>
      <c r="G6" s="130"/>
      <c r="H6" s="130"/>
    </row>
    <row r="7" spans="1:8" s="2" customFormat="1" ht="13.5" customHeight="1">
      <c r="A7" s="130" t="s">
        <v>178</v>
      </c>
      <c r="B7" s="130"/>
      <c r="C7" s="130"/>
      <c r="D7" s="130"/>
      <c r="E7" s="130" t="s">
        <v>99</v>
      </c>
      <c r="F7" s="130"/>
      <c r="G7" s="130"/>
      <c r="H7" s="130"/>
    </row>
    <row r="8" spans="1:8" s="2" customFormat="1" ht="13.5" customHeight="1">
      <c r="A8" s="188" t="s">
        <v>175</v>
      </c>
      <c r="B8" s="189"/>
      <c r="C8" s="189"/>
      <c r="D8" s="136"/>
      <c r="E8" s="130" t="s">
        <v>179</v>
      </c>
      <c r="F8" s="137"/>
      <c r="G8" s="137"/>
      <c r="H8" s="137"/>
    </row>
    <row r="9" spans="1:8" s="2" customFormat="1" ht="6.75" customHeight="1">
      <c r="A9" s="133"/>
      <c r="B9" s="133"/>
      <c r="C9" s="133"/>
      <c r="D9" s="133"/>
      <c r="E9" s="133"/>
      <c r="F9" s="133"/>
      <c r="G9" s="133"/>
      <c r="H9" s="133"/>
    </row>
    <row r="10" spans="1:8" s="2" customFormat="1" ht="28.5" customHeight="1">
      <c r="A10" s="138" t="s">
        <v>100</v>
      </c>
      <c r="B10" s="138" t="s">
        <v>101</v>
      </c>
      <c r="C10" s="138" t="s">
        <v>102</v>
      </c>
      <c r="D10" s="138" t="s">
        <v>103</v>
      </c>
      <c r="E10" s="138" t="s">
        <v>104</v>
      </c>
      <c r="F10" s="138" t="s">
        <v>105</v>
      </c>
      <c r="G10" s="138" t="s">
        <v>106</v>
      </c>
      <c r="H10" s="138" t="s">
        <v>107</v>
      </c>
    </row>
    <row r="11" spans="1:8" s="2" customFormat="1" ht="12.75" customHeight="1" hidden="1">
      <c r="A11" s="138" t="s">
        <v>34</v>
      </c>
      <c r="B11" s="138" t="s">
        <v>41</v>
      </c>
      <c r="C11" s="138" t="s">
        <v>47</v>
      </c>
      <c r="D11" s="138" t="s">
        <v>53</v>
      </c>
      <c r="E11" s="138" t="s">
        <v>57</v>
      </c>
      <c r="F11" s="138" t="s">
        <v>61</v>
      </c>
      <c r="G11" s="138" t="s">
        <v>64</v>
      </c>
      <c r="H11" s="138" t="s">
        <v>37</v>
      </c>
    </row>
    <row r="12" spans="1:8" s="2" customFormat="1" ht="3" customHeight="1">
      <c r="A12" s="133"/>
      <c r="B12" s="133"/>
      <c r="C12" s="133"/>
      <c r="D12" s="133"/>
      <c r="E12" s="133"/>
      <c r="F12" s="133"/>
      <c r="G12" s="133"/>
      <c r="H12" s="133"/>
    </row>
    <row r="13" spans="1:8" s="2" customFormat="1" ht="30.75" customHeight="1">
      <c r="A13" s="139"/>
      <c r="B13" s="140" t="s">
        <v>35</v>
      </c>
      <c r="C13" s="140" t="s">
        <v>108</v>
      </c>
      <c r="D13" s="140"/>
      <c r="E13" s="141"/>
      <c r="F13" s="141"/>
      <c r="G13" s="141">
        <f>G14+G27+G31+G44</f>
        <v>14395.361599999998</v>
      </c>
      <c r="H13" s="141">
        <v>338.4288445</v>
      </c>
    </row>
    <row r="14" spans="1:8" s="2" customFormat="1" ht="28.5" customHeight="1">
      <c r="A14" s="142"/>
      <c r="B14" s="143" t="s">
        <v>34</v>
      </c>
      <c r="C14" s="143" t="s">
        <v>109</v>
      </c>
      <c r="D14" s="143"/>
      <c r="E14" s="144"/>
      <c r="F14" s="144"/>
      <c r="G14" s="144">
        <f>G15+G16+G17+G18+G19+G20+G21+G22+G23+G24+G25+G26</f>
        <v>4568.435999999997</v>
      </c>
      <c r="H14" s="144">
        <v>192.925</v>
      </c>
    </row>
    <row r="15" spans="1:8" s="2" customFormat="1" ht="13.5" customHeight="1">
      <c r="A15" s="145">
        <v>1</v>
      </c>
      <c r="B15" s="146" t="s">
        <v>110</v>
      </c>
      <c r="C15" s="146" t="s">
        <v>111</v>
      </c>
      <c r="D15" s="146" t="s">
        <v>112</v>
      </c>
      <c r="E15" s="147">
        <v>37.7</v>
      </c>
      <c r="F15" s="147">
        <v>8.88</v>
      </c>
      <c r="G15" s="147">
        <f>E15*F15</f>
        <v>334.77600000000007</v>
      </c>
      <c r="H15" s="147">
        <v>0</v>
      </c>
    </row>
    <row r="16" spans="1:8" s="2" customFormat="1" ht="34.5" customHeight="1">
      <c r="A16" s="145">
        <v>2</v>
      </c>
      <c r="B16" s="146" t="s">
        <v>113</v>
      </c>
      <c r="C16" s="146" t="s">
        <v>114</v>
      </c>
      <c r="D16" s="146" t="s">
        <v>112</v>
      </c>
      <c r="E16" s="147">
        <v>37.7</v>
      </c>
      <c r="F16" s="147">
        <v>1.4</v>
      </c>
      <c r="G16" s="147">
        <f aca="true" t="shared" si="0" ref="G16:G26">E16*F16</f>
        <v>52.78</v>
      </c>
      <c r="H16" s="147">
        <v>0</v>
      </c>
    </row>
    <row r="17" spans="1:8" s="2" customFormat="1" ht="13.5" customHeight="1">
      <c r="A17" s="145">
        <v>3</v>
      </c>
      <c r="B17" s="146" t="s">
        <v>115</v>
      </c>
      <c r="C17" s="146" t="s">
        <v>116</v>
      </c>
      <c r="D17" s="146" t="s">
        <v>112</v>
      </c>
      <c r="E17" s="147">
        <v>2.45</v>
      </c>
      <c r="F17" s="147">
        <v>10</v>
      </c>
      <c r="G17" s="147">
        <f t="shared" si="0"/>
        <v>24.5</v>
      </c>
      <c r="H17" s="147">
        <v>0</v>
      </c>
    </row>
    <row r="18" spans="1:8" s="2" customFormat="1" ht="24" customHeight="1">
      <c r="A18" s="145">
        <v>4</v>
      </c>
      <c r="B18" s="146" t="s">
        <v>117</v>
      </c>
      <c r="C18" s="146" t="s">
        <v>118</v>
      </c>
      <c r="D18" s="146" t="s">
        <v>112</v>
      </c>
      <c r="E18" s="147">
        <v>2.45</v>
      </c>
      <c r="F18" s="147">
        <v>1.4</v>
      </c>
      <c r="G18" s="147">
        <f t="shared" si="0"/>
        <v>3.43</v>
      </c>
      <c r="H18" s="147">
        <v>0</v>
      </c>
    </row>
    <row r="19" spans="1:8" s="2" customFormat="1" ht="24" customHeight="1">
      <c r="A19" s="145">
        <v>5</v>
      </c>
      <c r="B19" s="146" t="s">
        <v>119</v>
      </c>
      <c r="C19" s="146" t="s">
        <v>120</v>
      </c>
      <c r="D19" s="146" t="s">
        <v>112</v>
      </c>
      <c r="E19" s="147">
        <v>43.15</v>
      </c>
      <c r="F19" s="147">
        <v>2</v>
      </c>
      <c r="G19" s="147">
        <f t="shared" si="0"/>
        <v>86.3</v>
      </c>
      <c r="H19" s="147">
        <v>0</v>
      </c>
    </row>
    <row r="20" spans="1:8" s="2" customFormat="1" ht="24" customHeight="1">
      <c r="A20" s="145">
        <v>6</v>
      </c>
      <c r="B20" s="146" t="s">
        <v>121</v>
      </c>
      <c r="C20" s="146" t="s">
        <v>122</v>
      </c>
      <c r="D20" s="146" t="s">
        <v>112</v>
      </c>
      <c r="E20" s="147">
        <v>43.15</v>
      </c>
      <c r="F20" s="147">
        <v>1.9</v>
      </c>
      <c r="G20" s="147">
        <f t="shared" si="0"/>
        <v>81.985</v>
      </c>
      <c r="H20" s="147">
        <v>0</v>
      </c>
    </row>
    <row r="21" spans="1:8" s="2" customFormat="1" ht="13.5" customHeight="1">
      <c r="A21" s="145">
        <v>7</v>
      </c>
      <c r="B21" s="146" t="s">
        <v>123</v>
      </c>
      <c r="C21" s="146" t="s">
        <v>124</v>
      </c>
      <c r="D21" s="146" t="s">
        <v>112</v>
      </c>
      <c r="E21" s="147">
        <v>43.15</v>
      </c>
      <c r="F21" s="147">
        <v>0.8</v>
      </c>
      <c r="G21" s="147">
        <f t="shared" si="0"/>
        <v>34.52</v>
      </c>
      <c r="H21" s="147">
        <v>0</v>
      </c>
    </row>
    <row r="22" spans="1:8" s="2" customFormat="1" ht="24" customHeight="1">
      <c r="A22" s="145">
        <v>8</v>
      </c>
      <c r="B22" s="146" t="s">
        <v>125</v>
      </c>
      <c r="C22" s="146" t="s">
        <v>126</v>
      </c>
      <c r="D22" s="146" t="s">
        <v>127</v>
      </c>
      <c r="E22" s="147">
        <v>73.35</v>
      </c>
      <c r="F22" s="147">
        <v>4</v>
      </c>
      <c r="G22" s="147">
        <f t="shared" si="0"/>
        <v>293.4</v>
      </c>
      <c r="H22" s="147">
        <v>0</v>
      </c>
    </row>
    <row r="23" spans="1:8" s="2" customFormat="1" ht="24" customHeight="1">
      <c r="A23" s="145">
        <v>9</v>
      </c>
      <c r="B23" s="146" t="s">
        <v>128</v>
      </c>
      <c r="C23" s="146" t="s">
        <v>129</v>
      </c>
      <c r="D23" s="146" t="s">
        <v>112</v>
      </c>
      <c r="E23" s="147">
        <v>62.82</v>
      </c>
      <c r="F23" s="147">
        <v>2</v>
      </c>
      <c r="G23" s="147">
        <f t="shared" si="0"/>
        <v>125.64</v>
      </c>
      <c r="H23" s="147">
        <v>0</v>
      </c>
    </row>
    <row r="24" spans="1:8" s="2" customFormat="1" ht="13.5" customHeight="1">
      <c r="A24" s="148">
        <v>10</v>
      </c>
      <c r="B24" s="149" t="s">
        <v>130</v>
      </c>
      <c r="C24" s="149" t="s">
        <v>131</v>
      </c>
      <c r="D24" s="149" t="s">
        <v>127</v>
      </c>
      <c r="E24" s="150">
        <v>106.79</v>
      </c>
      <c r="F24" s="150">
        <v>16.2</v>
      </c>
      <c r="G24" s="147">
        <f t="shared" si="0"/>
        <v>1729.998</v>
      </c>
      <c r="H24" s="150">
        <v>106.79</v>
      </c>
    </row>
    <row r="25" spans="1:8" s="2" customFormat="1" ht="24" customHeight="1">
      <c r="A25" s="145">
        <v>11</v>
      </c>
      <c r="B25" s="146" t="s">
        <v>132</v>
      </c>
      <c r="C25" s="157" t="s">
        <v>176</v>
      </c>
      <c r="D25" s="146" t="s">
        <v>112</v>
      </c>
      <c r="E25" s="147">
        <v>50.715</v>
      </c>
      <c r="F25" s="158">
        <v>8</v>
      </c>
      <c r="G25" s="147">
        <f t="shared" si="0"/>
        <v>405.72</v>
      </c>
      <c r="H25" s="147">
        <v>0</v>
      </c>
    </row>
    <row r="26" spans="1:8" s="2" customFormat="1" ht="13.5" customHeight="1">
      <c r="A26" s="148">
        <v>12</v>
      </c>
      <c r="B26" s="149" t="s">
        <v>133</v>
      </c>
      <c r="C26" s="149" t="s">
        <v>134</v>
      </c>
      <c r="D26" s="149" t="s">
        <v>127</v>
      </c>
      <c r="E26" s="150">
        <v>86.1349999999998</v>
      </c>
      <c r="F26" s="150">
        <v>16.2</v>
      </c>
      <c r="G26" s="147">
        <f t="shared" si="0"/>
        <v>1395.3869999999968</v>
      </c>
      <c r="H26" s="150">
        <v>86.135</v>
      </c>
    </row>
    <row r="27" spans="1:8" s="2" customFormat="1" ht="28.5" customHeight="1">
      <c r="A27" s="142"/>
      <c r="B27" s="143" t="s">
        <v>53</v>
      </c>
      <c r="C27" s="143" t="s">
        <v>135</v>
      </c>
      <c r="D27" s="143"/>
      <c r="E27" s="144"/>
      <c r="F27" s="144"/>
      <c r="G27" s="144">
        <f>G28+G29+G30</f>
        <v>1210.8750000000002</v>
      </c>
      <c r="H27" s="144">
        <v>58.6143315</v>
      </c>
    </row>
    <row r="28" spans="1:8" s="2" customFormat="1" ht="24" customHeight="1">
      <c r="A28" s="145">
        <v>13</v>
      </c>
      <c r="B28" s="146" t="s">
        <v>136</v>
      </c>
      <c r="C28" s="146" t="s">
        <v>137</v>
      </c>
      <c r="D28" s="146" t="s">
        <v>112</v>
      </c>
      <c r="E28" s="147">
        <v>25.35</v>
      </c>
      <c r="F28" s="147">
        <v>20.5</v>
      </c>
      <c r="G28" s="147">
        <f>E28*F28</f>
        <v>519.6750000000001</v>
      </c>
      <c r="H28" s="147">
        <v>47.9310195</v>
      </c>
    </row>
    <row r="29" spans="1:8" s="2" customFormat="1" ht="13.5" customHeight="1">
      <c r="A29" s="145">
        <v>14</v>
      </c>
      <c r="B29" s="146" t="s">
        <v>138</v>
      </c>
      <c r="C29" s="146" t="s">
        <v>139</v>
      </c>
      <c r="D29" s="146" t="s">
        <v>112</v>
      </c>
      <c r="E29" s="147">
        <v>4.8</v>
      </c>
      <c r="F29" s="147">
        <v>120</v>
      </c>
      <c r="G29" s="147">
        <f>E29*F29</f>
        <v>576</v>
      </c>
      <c r="H29" s="147">
        <v>10.639056</v>
      </c>
    </row>
    <row r="30" spans="1:8" s="2" customFormat="1" ht="24" customHeight="1">
      <c r="A30" s="145">
        <v>15</v>
      </c>
      <c r="B30" s="146" t="s">
        <v>140</v>
      </c>
      <c r="C30" s="157" t="s">
        <v>177</v>
      </c>
      <c r="D30" s="157" t="s">
        <v>141</v>
      </c>
      <c r="E30" s="158">
        <v>9.6</v>
      </c>
      <c r="F30" s="158">
        <v>12</v>
      </c>
      <c r="G30" s="147">
        <f>E30*F30</f>
        <v>115.19999999999999</v>
      </c>
      <c r="H30" s="147">
        <v>0.044256</v>
      </c>
    </row>
    <row r="31" spans="1:8" s="2" customFormat="1" ht="28.5" customHeight="1">
      <c r="A31" s="142"/>
      <c r="B31" s="143" t="s">
        <v>37</v>
      </c>
      <c r="C31" s="143" t="s">
        <v>142</v>
      </c>
      <c r="D31" s="143"/>
      <c r="E31" s="144"/>
      <c r="F31" s="144"/>
      <c r="G31" s="144">
        <f>G32+G33+G34+G35+G36+G37+G38+G39+G40+G41+G42+G43</f>
        <v>8142.25</v>
      </c>
      <c r="H31" s="144">
        <v>86.889513</v>
      </c>
    </row>
    <row r="32" spans="1:8" s="2" customFormat="1" ht="24" customHeight="1">
      <c r="A32" s="145">
        <v>16</v>
      </c>
      <c r="B32" s="146" t="s">
        <v>143</v>
      </c>
      <c r="C32" s="146" t="s">
        <v>144</v>
      </c>
      <c r="D32" s="146" t="s">
        <v>145</v>
      </c>
      <c r="E32" s="147">
        <v>4</v>
      </c>
      <c r="F32" s="147">
        <v>1</v>
      </c>
      <c r="G32" s="147">
        <f aca="true" t="shared" si="1" ref="G32:G43">E32*F32</f>
        <v>4</v>
      </c>
      <c r="H32" s="147">
        <v>0.00704</v>
      </c>
    </row>
    <row r="33" spans="1:8" s="2" customFormat="1" ht="24" customHeight="1">
      <c r="A33" s="148">
        <v>17</v>
      </c>
      <c r="B33" s="149" t="s">
        <v>146</v>
      </c>
      <c r="C33" s="149" t="s">
        <v>147</v>
      </c>
      <c r="D33" s="149" t="s">
        <v>148</v>
      </c>
      <c r="E33" s="150">
        <v>4</v>
      </c>
      <c r="F33" s="150">
        <v>10</v>
      </c>
      <c r="G33" s="147">
        <f t="shared" si="1"/>
        <v>40</v>
      </c>
      <c r="H33" s="150">
        <v>0.03232</v>
      </c>
    </row>
    <row r="34" spans="1:8" s="2" customFormat="1" ht="24" customHeight="1">
      <c r="A34" s="145">
        <v>18</v>
      </c>
      <c r="B34" s="146" t="s">
        <v>149</v>
      </c>
      <c r="C34" s="146" t="s">
        <v>150</v>
      </c>
      <c r="D34" s="146" t="s">
        <v>145</v>
      </c>
      <c r="E34" s="147">
        <v>169.45</v>
      </c>
      <c r="F34" s="147">
        <v>5.05</v>
      </c>
      <c r="G34" s="147">
        <f t="shared" si="1"/>
        <v>855.7225</v>
      </c>
      <c r="H34" s="147">
        <v>0.298232</v>
      </c>
    </row>
    <row r="35" spans="1:8" s="2" customFormat="1" ht="24" customHeight="1">
      <c r="A35" s="148">
        <v>19</v>
      </c>
      <c r="B35" s="149" t="s">
        <v>151</v>
      </c>
      <c r="C35" s="149" t="s">
        <v>152</v>
      </c>
      <c r="D35" s="149" t="s">
        <v>148</v>
      </c>
      <c r="E35" s="150">
        <v>169.45</v>
      </c>
      <c r="F35" s="150">
        <v>19.7</v>
      </c>
      <c r="G35" s="147">
        <f t="shared" si="1"/>
        <v>3338.1649999999995</v>
      </c>
      <c r="H35" s="150">
        <v>6.198481</v>
      </c>
    </row>
    <row r="36" spans="1:8" s="2" customFormat="1" ht="24" customHeight="1">
      <c r="A36" s="145">
        <v>20</v>
      </c>
      <c r="B36" s="146" t="s">
        <v>153</v>
      </c>
      <c r="C36" s="146" t="s">
        <v>154</v>
      </c>
      <c r="D36" s="146" t="s">
        <v>148</v>
      </c>
      <c r="E36" s="147">
        <v>4</v>
      </c>
      <c r="F36" s="147">
        <v>5</v>
      </c>
      <c r="G36" s="147">
        <f t="shared" si="1"/>
        <v>20</v>
      </c>
      <c r="H36" s="147">
        <v>0.00352</v>
      </c>
    </row>
    <row r="37" spans="1:8" s="2" customFormat="1" ht="24" customHeight="1">
      <c r="A37" s="148">
        <v>21</v>
      </c>
      <c r="B37" s="149" t="s">
        <v>155</v>
      </c>
      <c r="C37" s="149" t="s">
        <v>156</v>
      </c>
      <c r="D37" s="149" t="s">
        <v>148</v>
      </c>
      <c r="E37" s="150">
        <v>4</v>
      </c>
      <c r="F37" s="150">
        <v>50</v>
      </c>
      <c r="G37" s="147">
        <f t="shared" si="1"/>
        <v>200</v>
      </c>
      <c r="H37" s="150">
        <v>0.43736</v>
      </c>
    </row>
    <row r="38" spans="1:8" s="2" customFormat="1" ht="13.5" customHeight="1">
      <c r="A38" s="145">
        <v>22</v>
      </c>
      <c r="B38" s="146" t="s">
        <v>157</v>
      </c>
      <c r="C38" s="146" t="s">
        <v>158</v>
      </c>
      <c r="D38" s="146" t="s">
        <v>145</v>
      </c>
      <c r="E38" s="147">
        <v>4</v>
      </c>
      <c r="F38" s="147">
        <v>15</v>
      </c>
      <c r="G38" s="147">
        <f t="shared" si="1"/>
        <v>60</v>
      </c>
      <c r="H38" s="147">
        <v>0</v>
      </c>
    </row>
    <row r="39" spans="1:8" s="2" customFormat="1" ht="13.5" customHeight="1">
      <c r="A39" s="145">
        <v>23</v>
      </c>
      <c r="B39" s="146" t="s">
        <v>159</v>
      </c>
      <c r="C39" s="146" t="s">
        <v>160</v>
      </c>
      <c r="D39" s="146" t="s">
        <v>145</v>
      </c>
      <c r="E39" s="147">
        <v>169.45</v>
      </c>
      <c r="F39" s="147">
        <v>0.25</v>
      </c>
      <c r="G39" s="147">
        <f t="shared" si="1"/>
        <v>42.3625</v>
      </c>
      <c r="H39" s="147">
        <v>0</v>
      </c>
    </row>
    <row r="40" spans="1:8" s="2" customFormat="1" ht="24" customHeight="1">
      <c r="A40" s="145">
        <v>24</v>
      </c>
      <c r="B40" s="146" t="s">
        <v>161</v>
      </c>
      <c r="C40" s="146" t="s">
        <v>162</v>
      </c>
      <c r="D40" s="146" t="s">
        <v>148</v>
      </c>
      <c r="E40" s="147">
        <v>6</v>
      </c>
      <c r="F40" s="147">
        <v>366</v>
      </c>
      <c r="G40" s="147">
        <f t="shared" si="1"/>
        <v>2196</v>
      </c>
      <c r="H40" s="147">
        <v>79.03476</v>
      </c>
    </row>
    <row r="41" spans="1:8" s="2" customFormat="1" ht="24" customHeight="1">
      <c r="A41" s="145">
        <v>25</v>
      </c>
      <c r="B41" s="146" t="s">
        <v>163</v>
      </c>
      <c r="C41" s="146" t="s">
        <v>164</v>
      </c>
      <c r="D41" s="146" t="s">
        <v>148</v>
      </c>
      <c r="E41" s="147">
        <v>6</v>
      </c>
      <c r="F41" s="147">
        <v>15</v>
      </c>
      <c r="G41" s="147">
        <f t="shared" si="1"/>
        <v>90</v>
      </c>
      <c r="H41" s="147">
        <v>0.0378</v>
      </c>
    </row>
    <row r="42" spans="1:8" s="2" customFormat="1" ht="13.5" customHeight="1">
      <c r="A42" s="148">
        <v>26</v>
      </c>
      <c r="B42" s="149" t="s">
        <v>165</v>
      </c>
      <c r="C42" s="149" t="s">
        <v>166</v>
      </c>
      <c r="D42" s="149" t="s">
        <v>148</v>
      </c>
      <c r="E42" s="150">
        <v>6</v>
      </c>
      <c r="F42" s="150">
        <v>206</v>
      </c>
      <c r="G42" s="147">
        <f t="shared" si="1"/>
        <v>1236</v>
      </c>
      <c r="H42" s="150">
        <v>0.84</v>
      </c>
    </row>
    <row r="43" spans="1:8" s="2" customFormat="1" ht="13.5" customHeight="1">
      <c r="A43" s="145">
        <v>27</v>
      </c>
      <c r="B43" s="146" t="s">
        <v>167</v>
      </c>
      <c r="C43" s="146" t="s">
        <v>168</v>
      </c>
      <c r="D43" s="146" t="s">
        <v>148</v>
      </c>
      <c r="E43" s="147">
        <v>1</v>
      </c>
      <c r="F43" s="147">
        <v>60</v>
      </c>
      <c r="G43" s="147">
        <f t="shared" si="1"/>
        <v>60</v>
      </c>
      <c r="H43" s="147">
        <v>0</v>
      </c>
    </row>
    <row r="44" spans="1:8" s="2" customFormat="1" ht="28.5" customHeight="1">
      <c r="A44" s="142"/>
      <c r="B44" s="143" t="s">
        <v>169</v>
      </c>
      <c r="C44" s="143" t="s">
        <v>170</v>
      </c>
      <c r="D44" s="143"/>
      <c r="E44" s="144"/>
      <c r="F44" s="144"/>
      <c r="G44" s="144">
        <f>G45</f>
        <v>473.8005999999999</v>
      </c>
      <c r="H44" s="144">
        <v>0</v>
      </c>
    </row>
    <row r="45" spans="1:8" s="2" customFormat="1" ht="24" customHeight="1">
      <c r="A45" s="145">
        <v>28</v>
      </c>
      <c r="B45" s="146" t="s">
        <v>171</v>
      </c>
      <c r="C45" s="146" t="s">
        <v>172</v>
      </c>
      <c r="D45" s="146" t="s">
        <v>127</v>
      </c>
      <c r="E45" s="147">
        <v>338.429</v>
      </c>
      <c r="F45" s="147">
        <v>1.4</v>
      </c>
      <c r="G45" s="147">
        <f>E45*F45</f>
        <v>473.8005999999999</v>
      </c>
      <c r="H45" s="147">
        <v>0</v>
      </c>
    </row>
    <row r="46" spans="1:8" s="2" customFormat="1" ht="30.75" customHeight="1">
      <c r="A46" s="151"/>
      <c r="B46" s="152"/>
      <c r="C46" s="152" t="s">
        <v>173</v>
      </c>
      <c r="D46" s="152"/>
      <c r="E46" s="153"/>
      <c r="F46" s="153"/>
      <c r="G46" s="153">
        <f>G13</f>
        <v>14395.361599999998</v>
      </c>
      <c r="H46" s="153">
        <v>338.4288445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2020-08-01T07:38:27Z</cp:lastPrinted>
  <dcterms:created xsi:type="dcterms:W3CDTF">2020-08-01T07:06:14Z</dcterms:created>
  <dcterms:modified xsi:type="dcterms:W3CDTF">2020-08-05T09:34:36Z</dcterms:modified>
  <cp:category/>
  <cp:version/>
  <cp:contentType/>
  <cp:contentStatus/>
</cp:coreProperties>
</file>