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720" yWindow="1680" windowWidth="2040" windowHeight="1335" activeTab="1"/>
  </bookViews>
  <sheets>
    <sheet name="Stavba - Kryci list" sheetId="1" r:id="rId1"/>
    <sheet name="Stavba - Prehlad" sheetId="2" r:id="rId2"/>
  </sheets>
  <definedNames>
    <definedName name="_xlnm._FilterDatabase" hidden="1">#REF!</definedName>
    <definedName name="fakt1R">#REF!</definedName>
    <definedName name="_xlnm.Print_Area" localSheetId="0">'Stavba - Kryci list'!$A:$J</definedName>
  </definedNames>
  <calcPr calcId="124519"/>
</workbook>
</file>

<file path=xl/calcChain.xml><?xml version="1.0" encoding="utf-8"?>
<calcChain xmlns="http://schemas.openxmlformats.org/spreadsheetml/2006/main">
  <c r="F1" i="1"/>
  <c r="F12"/>
  <c r="J12"/>
  <c r="F13"/>
  <c r="J13"/>
  <c r="F14"/>
  <c r="J14"/>
  <c r="F16"/>
  <c r="F17"/>
  <c r="F18"/>
  <c r="F19"/>
  <c r="D20"/>
  <c r="E20"/>
  <c r="J20"/>
  <c r="F26"/>
  <c r="J26"/>
  <c r="C15" i="2" l="1"/>
  <c r="D15" l="1"/>
  <c r="C14" l="1"/>
  <c r="C16" s="1"/>
  <c r="B16"/>
  <c r="D14" l="1"/>
  <c r="D16" s="1"/>
  <c r="C12" l="1"/>
  <c r="C11" l="1"/>
  <c r="C13" s="1"/>
  <c r="C17" s="1"/>
  <c r="B17"/>
  <c r="F20" i="1" s="1"/>
  <c r="J28" s="1"/>
  <c r="I29" s="1"/>
  <c r="D12" i="2"/>
  <c r="D11" l="1"/>
  <c r="D13" s="1"/>
  <c r="D17" s="1"/>
  <c r="J34" i="1"/>
  <c r="J29"/>
  <c r="J31" s="1"/>
  <c r="J35" s="1"/>
</calcChain>
</file>

<file path=xl/sharedStrings.xml><?xml version="1.0" encoding="utf-8"?>
<sst xmlns="http://schemas.openxmlformats.org/spreadsheetml/2006/main" count="107" uniqueCount="86">
  <si>
    <t>V module</t>
  </si>
  <si>
    <t>Hlavička1</t>
  </si>
  <si>
    <t>Mena</t>
  </si>
  <si>
    <t>Hlavička2</t>
  </si>
  <si>
    <t>Obdobie</t>
  </si>
  <si>
    <t>Miesto:</t>
  </si>
  <si>
    <t>Rozpočet</t>
  </si>
  <si>
    <t>Krycí list stavby z rozpočtu v</t>
  </si>
  <si>
    <t>EUR</t>
  </si>
  <si>
    <t>Čerpanie</t>
  </si>
  <si>
    <t>Krycí list stavby z čerpania v</t>
  </si>
  <si>
    <t>za obdobie</t>
  </si>
  <si>
    <t>Mesiac 2011</t>
  </si>
  <si>
    <t>VK</t>
  </si>
  <si>
    <t>Krycí list stavby z výrobnej kalkulácie v</t>
  </si>
  <si>
    <t xml:space="preserve">Rozpočet: </t>
  </si>
  <si>
    <t xml:space="preserve">Zmluva č.: </t>
  </si>
  <si>
    <t>Spracoval:</t>
  </si>
  <si>
    <t>Dňa:</t>
  </si>
  <si>
    <t>VF</t>
  </si>
  <si>
    <t>Krycí list stavby z VF v</t>
  </si>
  <si>
    <t>Odberateľ:</t>
  </si>
  <si>
    <t>IČO:</t>
  </si>
  <si>
    <t>DIČ:</t>
  </si>
  <si>
    <t>Dodávateľ:</t>
  </si>
  <si>
    <t>Projektant:</t>
  </si>
  <si>
    <t>A</t>
  </si>
  <si>
    <t xml:space="preserve"> ZRN</t>
  </si>
  <si>
    <t>konštrukcie a práce</t>
  </si>
  <si>
    <t>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</si>
  <si>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</si>
  <si>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</si>
  <si>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</si>
  <si>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</si>
  <si>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</si>
  <si>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</si>
  <si>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</si>
  <si>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</si>
  <si>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</si>
  <si>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</si>
  <si>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</si>
  <si>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</si>
  <si>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</si>
  <si>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>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</si>
  <si>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</si>
  <si>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</si>
  <si>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</si>
  <si>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</si>
  <si>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</si>
  <si>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</si>
  <si>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</si>
  <si>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</si>
  <si>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</si>
  <si>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</si>
  <si>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</si>
  <si>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</si>
  <si>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</si>
  <si>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>Názov stavby, objektu, časti</t>
  </si>
  <si>
    <t>Spolu bez DPH</t>
  </si>
  <si>
    <t>Spolu s DPH</t>
  </si>
  <si>
    <t>Stavba :Brvnište Jednostranný chodník v obci Novostavba</t>
  </si>
  <si>
    <t>....Objekt :SO 01</t>
  </si>
  <si>
    <t>........Časť :Dažďová kanalizácia</t>
  </si>
  <si>
    <t>Spolu za Objekt :SO 01 :</t>
  </si>
  <si>
    <t>....Objekt :SO 02</t>
  </si>
  <si>
    <t>Spolu za Objekt :SO 02 :</t>
  </si>
  <si>
    <t>Stavba spolu :</t>
  </si>
  <si>
    <t>JKSO :</t>
  </si>
  <si>
    <t>01.07.2018</t>
  </si>
  <si>
    <t>Obec Brvnište</t>
  </si>
  <si>
    <t xml:space="preserve">  </t>
  </si>
  <si>
    <t>PRO RODAS s.r.o. B.Bystrica</t>
  </si>
  <si>
    <t>Zariadenie staveniska</t>
  </si>
  <si>
    <t>Prevádzkové vplyvy</t>
  </si>
  <si>
    <t>Sťažené podmienky</t>
  </si>
  <si>
    <t>Práce nadčas</t>
  </si>
  <si>
    <t>Murárske výpomoce</t>
  </si>
  <si>
    <t>Bez pevnej podlahy</t>
  </si>
  <si>
    <t>Inžinierska činnosť</t>
  </si>
  <si>
    <t>Projektové práce</t>
  </si>
  <si>
    <t xml:space="preserve"> DPH 20 %</t>
  </si>
  <si>
    <t xml:space="preserve"> DPH 0 %</t>
  </si>
  <si>
    <t>DPH 20%</t>
  </si>
  <si>
    <t>Vypracoval:</t>
  </si>
  <si>
    <t xml:space="preserve">V Pov. Bystrici: </t>
  </si>
  <si>
    <t>CESTNÉ STAVBY SK, s.r.o.</t>
  </si>
</sst>
</file>

<file path=xl/styles.xml><?xml version="1.0" encoding="utf-8"?>
<styleSheet xmlns="http://schemas.openxmlformats.org/spreadsheetml/2006/main">
  <numFmts count="6">
    <numFmt numFmtId="164" formatCode="_-* #,##0\ &quot;Sk&quot;_-;\-* #,##0\ &quot;Sk&quot;_-;_-* &quot;-&quot;\ &quot;Sk&quot;_-;_-@_-"/>
    <numFmt numFmtId="165" formatCode="#,##0&quot; &quot;"/>
    <numFmt numFmtId="166" formatCode="#,##0.00&quot; &quot;"/>
    <numFmt numFmtId="167" formatCode="#,##0\ &quot;Sk&quot;"/>
    <numFmt numFmtId="168" formatCode="#,##0&quot; Sk&quot;;[Red]&quot;-&quot;#,##0&quot; Sk&quot;"/>
    <numFmt numFmtId="169" formatCode="0.0000"/>
  </numFmts>
  <fonts count="15">
    <font>
      <sz val="10"/>
      <name val="Arial"/>
      <charset val="238"/>
    </font>
    <font>
      <sz val="8"/>
      <name val="Arial Narrow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2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7"/>
      <name val="Letter Gothic CE"/>
      <charset val="238"/>
    </font>
    <font>
      <sz val="10"/>
      <name val="Arial CE"/>
      <charset val="238"/>
    </font>
    <font>
      <b/>
      <sz val="8"/>
      <name val="Arial Narrow"/>
      <family val="2"/>
      <charset val="238"/>
    </font>
    <font>
      <i/>
      <sz val="8"/>
      <name val="Arial Narrow"/>
      <family val="2"/>
      <charset val="238"/>
    </font>
    <font>
      <b/>
      <sz val="9"/>
      <name val="Arial Narrow"/>
      <family val="2"/>
      <charset val="238"/>
    </font>
    <font>
      <i/>
      <sz val="7"/>
      <name val="Arial Narrow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</fills>
  <borders count="6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40">
    <xf numFmtId="0" fontId="0" fillId="0" borderId="0"/>
    <xf numFmtId="0" fontId="9" fillId="0" borderId="1">
      <alignment vertical="center"/>
    </xf>
    <xf numFmtId="0" fontId="9" fillId="0" borderId="1" applyFont="0" applyFill="0" applyBorder="0">
      <alignment vertical="center"/>
    </xf>
    <xf numFmtId="168" fontId="9" fillId="0" borderId="1"/>
    <xf numFmtId="0" fontId="9" fillId="0" borderId="1" applyFont="0" applyFill="0"/>
    <xf numFmtId="164" fontId="10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6" fillId="0" borderId="2" applyNumberFormat="0" applyFill="0" applyAlignment="0" applyProtection="0"/>
    <xf numFmtId="0" fontId="10" fillId="0" borderId="0"/>
    <xf numFmtId="0" fontId="3" fillId="11" borderId="0" applyNumberFormat="0" applyBorder="0" applyAlignment="0" applyProtection="0"/>
    <xf numFmtId="0" fontId="2" fillId="0" borderId="0" applyNumberFormat="0" applyFill="0" applyBorder="0" applyAlignment="0" applyProtection="0"/>
    <xf numFmtId="0" fontId="10" fillId="0" borderId="0"/>
    <xf numFmtId="0" fontId="10" fillId="0" borderId="0"/>
    <xf numFmtId="0" fontId="9" fillId="0" borderId="3" applyBorder="0">
      <alignment vertical="center"/>
    </xf>
    <xf numFmtId="0" fontId="4" fillId="0" borderId="0" applyNumberFormat="0" applyFill="0" applyBorder="0" applyAlignment="0" applyProtection="0"/>
    <xf numFmtId="0" fontId="9" fillId="0" borderId="3">
      <alignment vertical="center"/>
    </xf>
    <xf numFmtId="0" fontId="5" fillId="0" borderId="0" applyNumberFormat="0" applyFill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</cellStyleXfs>
  <cellXfs count="111">
    <xf numFmtId="0" fontId="0" fillId="0" borderId="0" xfId="0"/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6" xfId="0" applyNumberFormat="1" applyFont="1" applyBorder="1"/>
    <xf numFmtId="49" fontId="1" fillId="0" borderId="7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29" applyFont="1" applyAlignment="1">
      <alignment horizontal="left" vertical="center"/>
    </xf>
    <xf numFmtId="0" fontId="1" fillId="0" borderId="0" xfId="29" applyFont="1"/>
    <xf numFmtId="0" fontId="1" fillId="0" borderId="0" xfId="28" applyFont="1"/>
    <xf numFmtId="0" fontId="1" fillId="0" borderId="9" xfId="29" applyFont="1" applyBorder="1" applyAlignment="1">
      <alignment horizontal="left" vertical="center"/>
    </xf>
    <xf numFmtId="0" fontId="1" fillId="0" borderId="10" xfId="29" applyFont="1" applyBorder="1" applyAlignment="1">
      <alignment horizontal="left" vertical="center"/>
    </xf>
    <xf numFmtId="0" fontId="1" fillId="0" borderId="10" xfId="29" applyFont="1" applyBorder="1" applyAlignment="1">
      <alignment horizontal="right" vertical="center"/>
    </xf>
    <xf numFmtId="0" fontId="1" fillId="0" borderId="11" xfId="29" applyFont="1" applyBorder="1" applyAlignment="1">
      <alignment horizontal="left" vertical="center"/>
    </xf>
    <xf numFmtId="0" fontId="11" fillId="0" borderId="0" xfId="28" applyFont="1"/>
    <xf numFmtId="49" fontId="11" fillId="0" borderId="0" xfId="28" applyNumberFormat="1" applyFont="1"/>
    <xf numFmtId="0" fontId="1" fillId="0" borderId="12" xfId="29" applyFont="1" applyBorder="1" applyAlignment="1">
      <alignment horizontal="left" vertical="center"/>
    </xf>
    <xf numFmtId="0" fontId="1" fillId="0" borderId="13" xfId="29" applyFont="1" applyBorder="1" applyAlignment="1">
      <alignment horizontal="left" vertical="center"/>
    </xf>
    <xf numFmtId="0" fontId="1" fillId="0" borderId="13" xfId="29" applyFont="1" applyBorder="1" applyAlignment="1">
      <alignment horizontal="right" vertical="center"/>
    </xf>
    <xf numFmtId="0" fontId="1" fillId="0" borderId="14" xfId="29" applyFont="1" applyBorder="1" applyAlignment="1">
      <alignment horizontal="left" vertical="center"/>
    </xf>
    <xf numFmtId="0" fontId="1" fillId="0" borderId="15" xfId="29" applyFont="1" applyBorder="1" applyAlignment="1">
      <alignment horizontal="left" vertical="center"/>
    </xf>
    <xf numFmtId="0" fontId="1" fillId="0" borderId="16" xfId="29" applyFont="1" applyBorder="1" applyAlignment="1">
      <alignment horizontal="left" vertical="center"/>
    </xf>
    <xf numFmtId="0" fontId="1" fillId="0" borderId="16" xfId="29" applyFont="1" applyBorder="1" applyAlignment="1">
      <alignment horizontal="right" vertical="center"/>
    </xf>
    <xf numFmtId="0" fontId="1" fillId="0" borderId="17" xfId="29" applyFont="1" applyBorder="1" applyAlignment="1">
      <alignment horizontal="left" vertical="center"/>
    </xf>
    <xf numFmtId="0" fontId="1" fillId="0" borderId="18" xfId="29" applyFont="1" applyBorder="1" applyAlignment="1">
      <alignment horizontal="left" vertical="center"/>
    </xf>
    <xf numFmtId="0" fontId="1" fillId="0" borderId="19" xfId="29" applyFont="1" applyBorder="1" applyAlignment="1">
      <alignment horizontal="left" vertical="center"/>
    </xf>
    <xf numFmtId="0" fontId="1" fillId="0" borderId="19" xfId="29" applyFont="1" applyBorder="1" applyAlignment="1">
      <alignment horizontal="right" vertical="center"/>
    </xf>
    <xf numFmtId="0" fontId="1" fillId="0" borderId="20" xfId="29" applyFont="1" applyBorder="1" applyAlignment="1">
      <alignment horizontal="left" vertical="center"/>
    </xf>
    <xf numFmtId="0" fontId="1" fillId="0" borderId="21" xfId="29" applyFont="1" applyBorder="1" applyAlignment="1">
      <alignment horizontal="left" vertical="center"/>
    </xf>
    <xf numFmtId="0" fontId="1" fillId="0" borderId="22" xfId="29" applyFont="1" applyBorder="1" applyAlignment="1">
      <alignment horizontal="right" vertical="center"/>
    </xf>
    <xf numFmtId="0" fontId="1" fillId="0" borderId="22" xfId="29" applyFont="1" applyBorder="1" applyAlignment="1">
      <alignment horizontal="left" vertical="center"/>
    </xf>
    <xf numFmtId="0" fontId="1" fillId="0" borderId="23" xfId="29" applyFont="1" applyBorder="1" applyAlignment="1">
      <alignment horizontal="left" vertical="center"/>
    </xf>
    <xf numFmtId="0" fontId="1" fillId="0" borderId="24" xfId="29" applyFont="1" applyBorder="1" applyAlignment="1">
      <alignment horizontal="left" vertical="center"/>
    </xf>
    <xf numFmtId="0" fontId="1" fillId="0" borderId="25" xfId="29" applyFont="1" applyBorder="1" applyAlignment="1">
      <alignment horizontal="left" vertical="center"/>
    </xf>
    <xf numFmtId="0" fontId="1" fillId="0" borderId="26" xfId="29" applyFont="1" applyBorder="1" applyAlignment="1">
      <alignment horizontal="left" vertical="center"/>
    </xf>
    <xf numFmtId="0" fontId="1" fillId="0" borderId="9" xfId="29" applyFont="1" applyBorder="1" applyAlignment="1">
      <alignment horizontal="right" vertical="center"/>
    </xf>
    <xf numFmtId="167" fontId="1" fillId="0" borderId="27" xfId="29" applyNumberFormat="1" applyFont="1" applyBorder="1" applyAlignment="1">
      <alignment horizontal="right" vertical="center"/>
    </xf>
    <xf numFmtId="167" fontId="1" fillId="0" borderId="11" xfId="29" applyNumberFormat="1" applyFont="1" applyBorder="1" applyAlignment="1">
      <alignment horizontal="right" vertical="center"/>
    </xf>
    <xf numFmtId="0" fontId="1" fillId="0" borderId="21" xfId="29" applyFont="1" applyBorder="1" applyAlignment="1">
      <alignment horizontal="right" vertical="center"/>
    </xf>
    <xf numFmtId="167" fontId="1" fillId="0" borderId="28" xfId="29" applyNumberFormat="1" applyFont="1" applyBorder="1" applyAlignment="1">
      <alignment horizontal="right" vertical="center"/>
    </xf>
    <xf numFmtId="167" fontId="1" fillId="0" borderId="23" xfId="29" applyNumberFormat="1" applyFont="1" applyBorder="1" applyAlignment="1">
      <alignment horizontal="right" vertical="center"/>
    </xf>
    <xf numFmtId="0" fontId="1" fillId="0" borderId="24" xfId="29" applyFont="1" applyBorder="1" applyAlignment="1">
      <alignment horizontal="right" vertical="center"/>
    </xf>
    <xf numFmtId="167" fontId="1" fillId="0" borderId="29" xfId="29" applyNumberFormat="1" applyFont="1" applyBorder="1" applyAlignment="1">
      <alignment horizontal="right" vertical="center"/>
    </xf>
    <xf numFmtId="0" fontId="1" fillId="0" borderId="25" xfId="29" applyFont="1" applyBorder="1" applyAlignment="1">
      <alignment horizontal="right" vertical="center"/>
    </xf>
    <xf numFmtId="167" fontId="1" fillId="0" borderId="26" xfId="29" applyNumberFormat="1" applyFont="1" applyBorder="1" applyAlignment="1">
      <alignment horizontal="right" vertical="center"/>
    </xf>
    <xf numFmtId="0" fontId="11" fillId="0" borderId="30" xfId="29" applyFont="1" applyBorder="1" applyAlignment="1">
      <alignment horizontal="center" vertical="center"/>
    </xf>
    <xf numFmtId="0" fontId="1" fillId="0" borderId="31" xfId="29" applyFont="1" applyBorder="1" applyAlignment="1">
      <alignment horizontal="left" vertical="center"/>
    </xf>
    <xf numFmtId="0" fontId="1" fillId="0" borderId="31" xfId="29" applyFont="1" applyBorder="1" applyAlignment="1">
      <alignment horizontal="center" vertical="center"/>
    </xf>
    <xf numFmtId="0" fontId="1" fillId="0" borderId="32" xfId="29" applyFont="1" applyBorder="1" applyAlignment="1">
      <alignment horizontal="center" vertical="center"/>
    </xf>
    <xf numFmtId="0" fontId="1" fillId="0" borderId="33" xfId="29" applyFont="1" applyBorder="1" applyAlignment="1">
      <alignment horizontal="center" vertical="center"/>
    </xf>
    <xf numFmtId="0" fontId="1" fillId="0" borderId="34" xfId="29" applyFont="1" applyBorder="1" applyAlignment="1">
      <alignment horizontal="center" vertical="center"/>
    </xf>
    <xf numFmtId="0" fontId="1" fillId="0" borderId="35" xfId="29" applyFont="1" applyBorder="1" applyAlignment="1">
      <alignment horizontal="center" vertical="center"/>
    </xf>
    <xf numFmtId="0" fontId="1" fillId="0" borderId="36" xfId="29" applyFont="1" applyBorder="1" applyAlignment="1">
      <alignment horizontal="center" vertical="center"/>
    </xf>
    <xf numFmtId="0" fontId="1" fillId="0" borderId="37" xfId="29" applyFont="1" applyBorder="1" applyAlignment="1">
      <alignment horizontal="left" vertical="center"/>
    </xf>
    <xf numFmtId="166" fontId="1" fillId="0" borderId="37" xfId="29" applyNumberFormat="1" applyFont="1" applyBorder="1" applyAlignment="1">
      <alignment horizontal="right" vertical="center"/>
    </xf>
    <xf numFmtId="166" fontId="1" fillId="0" borderId="38" xfId="29" applyNumberFormat="1" applyFont="1" applyBorder="1" applyAlignment="1">
      <alignment horizontal="right" vertical="center"/>
    </xf>
    <xf numFmtId="0" fontId="1" fillId="0" borderId="39" xfId="29" applyFont="1" applyBorder="1" applyAlignment="1">
      <alignment horizontal="left" vertical="center"/>
    </xf>
    <xf numFmtId="0" fontId="1" fillId="0" borderId="40" xfId="29" applyNumberFormat="1" applyFont="1" applyBorder="1" applyAlignment="1">
      <alignment horizontal="left" vertical="center"/>
    </xf>
    <xf numFmtId="0" fontId="1" fillId="0" borderId="41" xfId="29" applyFont="1" applyBorder="1" applyAlignment="1">
      <alignment horizontal="center" vertical="center"/>
    </xf>
    <xf numFmtId="0" fontId="1" fillId="0" borderId="3" xfId="29" applyFont="1" applyBorder="1" applyAlignment="1">
      <alignment horizontal="left" vertical="center"/>
    </xf>
    <xf numFmtId="166" fontId="1" fillId="0" borderId="3" xfId="29" applyNumberFormat="1" applyFont="1" applyBorder="1" applyAlignment="1">
      <alignment horizontal="right" vertical="center"/>
    </xf>
    <xf numFmtId="0" fontId="1" fillId="0" borderId="42" xfId="29" applyFont="1" applyBorder="1" applyAlignment="1">
      <alignment horizontal="left" vertical="center"/>
    </xf>
    <xf numFmtId="166" fontId="1" fillId="0" borderId="43" xfId="29" applyNumberFormat="1" applyFont="1" applyBorder="1" applyAlignment="1">
      <alignment horizontal="right" vertical="center"/>
    </xf>
    <xf numFmtId="166" fontId="1" fillId="0" borderId="44" xfId="29" applyNumberFormat="1" applyFont="1" applyBorder="1" applyAlignment="1">
      <alignment horizontal="right" vertical="center"/>
    </xf>
    <xf numFmtId="0" fontId="1" fillId="0" borderId="45" xfId="29" applyFont="1" applyBorder="1" applyAlignment="1">
      <alignment horizontal="center" vertical="center"/>
    </xf>
    <xf numFmtId="0" fontId="1" fillId="0" borderId="7" xfId="29" applyFont="1" applyBorder="1" applyAlignment="1">
      <alignment horizontal="left" vertical="center"/>
    </xf>
    <xf numFmtId="166" fontId="1" fillId="0" borderId="7" xfId="29" applyNumberFormat="1" applyFont="1" applyBorder="1" applyAlignment="1">
      <alignment horizontal="right" vertical="center"/>
    </xf>
    <xf numFmtId="166" fontId="1" fillId="0" borderId="8" xfId="29" applyNumberFormat="1" applyFont="1" applyBorder="1" applyAlignment="1">
      <alignment horizontal="right" vertical="center"/>
    </xf>
    <xf numFmtId="166" fontId="1" fillId="0" borderId="46" xfId="29" applyNumberFormat="1" applyFont="1" applyBorder="1" applyAlignment="1">
      <alignment horizontal="right" vertical="center"/>
    </xf>
    <xf numFmtId="0" fontId="1" fillId="0" borderId="47" xfId="29" applyFont="1" applyBorder="1" applyAlignment="1">
      <alignment horizontal="center" vertical="center"/>
    </xf>
    <xf numFmtId="0" fontId="1" fillId="0" borderId="8" xfId="29" applyFont="1" applyBorder="1" applyAlignment="1">
      <alignment horizontal="right" vertical="center"/>
    </xf>
    <xf numFmtId="0" fontId="1" fillId="0" borderId="33" xfId="29" applyFont="1" applyBorder="1" applyAlignment="1">
      <alignment horizontal="left" vertical="center"/>
    </xf>
    <xf numFmtId="10" fontId="1" fillId="0" borderId="48" xfId="29" applyNumberFormat="1" applyFont="1" applyBorder="1" applyAlignment="1">
      <alignment horizontal="right" vertical="center"/>
    </xf>
    <xf numFmtId="0" fontId="1" fillId="0" borderId="49" xfId="29" applyFont="1" applyBorder="1" applyAlignment="1">
      <alignment horizontal="left" vertical="center"/>
    </xf>
    <xf numFmtId="10" fontId="1" fillId="0" borderId="49" xfId="29" applyNumberFormat="1" applyFont="1" applyBorder="1" applyAlignment="1">
      <alignment horizontal="right" vertical="center"/>
    </xf>
    <xf numFmtId="0" fontId="1" fillId="0" borderId="8" xfId="29" applyFont="1" applyBorder="1" applyAlignment="1">
      <alignment horizontal="left" vertical="center"/>
    </xf>
    <xf numFmtId="0" fontId="1" fillId="0" borderId="47" xfId="29" applyFont="1" applyBorder="1" applyAlignment="1">
      <alignment horizontal="right" vertical="center"/>
    </xf>
    <xf numFmtId="0" fontId="1" fillId="0" borderId="50" xfId="29" applyFont="1" applyBorder="1" applyAlignment="1">
      <alignment horizontal="center" vertical="center"/>
    </xf>
    <xf numFmtId="0" fontId="1" fillId="0" borderId="51" xfId="29" applyFont="1" applyBorder="1" applyAlignment="1">
      <alignment horizontal="left" vertical="center"/>
    </xf>
    <xf numFmtId="0" fontId="1" fillId="0" borderId="51" xfId="29" applyFont="1" applyBorder="1" applyAlignment="1">
      <alignment horizontal="right" vertical="center"/>
    </xf>
    <xf numFmtId="0" fontId="1" fillId="0" borderId="52" xfId="29" applyFont="1" applyBorder="1" applyAlignment="1">
      <alignment horizontal="right" vertical="center"/>
    </xf>
    <xf numFmtId="3" fontId="1" fillId="0" borderId="0" xfId="29" applyNumberFormat="1" applyFont="1" applyBorder="1" applyAlignment="1">
      <alignment horizontal="right" vertical="center"/>
    </xf>
    <xf numFmtId="0" fontId="1" fillId="0" borderId="50" xfId="29" applyFont="1" applyBorder="1" applyAlignment="1">
      <alignment horizontal="left" vertical="center"/>
    </xf>
    <xf numFmtId="0" fontId="1" fillId="0" borderId="0" xfId="29" applyFont="1" applyBorder="1" applyAlignment="1">
      <alignment horizontal="right" vertical="center"/>
    </xf>
    <xf numFmtId="0" fontId="1" fillId="0" borderId="0" xfId="29" applyFont="1" applyBorder="1" applyAlignment="1">
      <alignment horizontal="left" vertical="center"/>
    </xf>
    <xf numFmtId="0" fontId="1" fillId="0" borderId="53" xfId="29" applyFont="1" applyBorder="1" applyAlignment="1">
      <alignment horizontal="right" vertical="center"/>
    </xf>
    <xf numFmtId="0" fontId="1" fillId="0" borderId="28" xfId="29" applyFont="1" applyBorder="1" applyAlignment="1">
      <alignment horizontal="right" vertical="center"/>
    </xf>
    <xf numFmtId="3" fontId="1" fillId="0" borderId="53" xfId="29" applyNumberFormat="1" applyFont="1" applyBorder="1" applyAlignment="1">
      <alignment horizontal="right" vertical="center"/>
    </xf>
    <xf numFmtId="166" fontId="1" fillId="0" borderId="49" xfId="29" applyNumberFormat="1" applyFont="1" applyBorder="1" applyAlignment="1">
      <alignment horizontal="right" vertical="center"/>
    </xf>
    <xf numFmtId="3" fontId="1" fillId="0" borderId="54" xfId="29" applyNumberFormat="1" applyFont="1" applyBorder="1" applyAlignment="1">
      <alignment horizontal="right" vertical="center"/>
    </xf>
    <xf numFmtId="0" fontId="11" fillId="0" borderId="55" xfId="29" applyFont="1" applyBorder="1" applyAlignment="1">
      <alignment horizontal="center" vertical="center"/>
    </xf>
    <xf numFmtId="0" fontId="1" fillId="0" borderId="56" xfId="29" applyFont="1" applyBorder="1" applyAlignment="1">
      <alignment horizontal="left" vertical="center"/>
    </xf>
    <xf numFmtId="0" fontId="1" fillId="0" borderId="57" xfId="29" applyFont="1" applyBorder="1" applyAlignment="1">
      <alignment horizontal="left" vertical="center"/>
    </xf>
    <xf numFmtId="165" fontId="1" fillId="0" borderId="58" xfId="29" applyNumberFormat="1" applyFont="1" applyBorder="1" applyAlignment="1">
      <alignment horizontal="right" vertical="center"/>
    </xf>
    <xf numFmtId="0" fontId="1" fillId="0" borderId="59" xfId="29" applyFont="1" applyBorder="1" applyAlignment="1">
      <alignment horizontal="left" vertical="center"/>
    </xf>
    <xf numFmtId="0" fontId="1" fillId="0" borderId="51" xfId="29" applyFont="1" applyBorder="1" applyAlignment="1">
      <alignment horizontal="center" vertical="center"/>
    </xf>
    <xf numFmtId="0" fontId="1" fillId="0" borderId="60" xfId="29" applyFont="1" applyBorder="1" applyAlignment="1">
      <alignment horizontal="left" vertical="center"/>
    </xf>
    <xf numFmtId="10" fontId="1" fillId="0" borderId="61" xfId="29" applyNumberFormat="1" applyFont="1" applyBorder="1" applyAlignment="1">
      <alignment horizontal="left" vertical="center"/>
    </xf>
    <xf numFmtId="10" fontId="1" fillId="0" borderId="40" xfId="29" applyNumberFormat="1" applyFont="1" applyBorder="1" applyAlignment="1">
      <alignment horizontal="left" vertical="center"/>
    </xf>
    <xf numFmtId="0" fontId="1" fillId="0" borderId="62" xfId="29" applyFont="1" applyBorder="1" applyAlignment="1">
      <alignment horizontal="left" vertical="center"/>
    </xf>
    <xf numFmtId="0" fontId="1" fillId="0" borderId="59" xfId="29" applyFont="1" applyBorder="1" applyAlignment="1">
      <alignment horizontal="center" vertical="center"/>
    </xf>
    <xf numFmtId="0" fontId="12" fillId="0" borderId="51" xfId="28" applyFont="1" applyBorder="1" applyAlignment="1">
      <alignment horizontal="right" vertical="center"/>
    </xf>
    <xf numFmtId="0" fontId="1" fillId="0" borderId="63" xfId="28" applyFont="1" applyBorder="1" applyAlignment="1">
      <alignment horizontal="left" vertical="center"/>
    </xf>
    <xf numFmtId="0" fontId="1" fillId="0" borderId="64" xfId="29" applyFont="1" applyBorder="1" applyAlignment="1">
      <alignment horizontal="left" vertical="center"/>
    </xf>
    <xf numFmtId="0" fontId="12" fillId="0" borderId="0" xfId="28" applyFont="1" applyBorder="1" applyAlignment="1">
      <alignment horizontal="right" vertical="center"/>
    </xf>
    <xf numFmtId="4" fontId="12" fillId="0" borderId="60" xfId="28" applyNumberFormat="1" applyFont="1" applyBorder="1" applyAlignment="1">
      <alignment horizontal="right" vertical="center"/>
    </xf>
    <xf numFmtId="0" fontId="1" fillId="0" borderId="29" xfId="29" applyFont="1" applyBorder="1" applyAlignment="1">
      <alignment horizontal="left" vertical="center"/>
    </xf>
    <xf numFmtId="0" fontId="13" fillId="0" borderId="0" xfId="28" applyFont="1" applyAlignment="1">
      <alignment horizontal="left" vertical="center"/>
    </xf>
    <xf numFmtId="0" fontId="14" fillId="0" borderId="0" xfId="28" applyFont="1" applyAlignment="1">
      <alignment horizontal="right" vertical="center"/>
    </xf>
    <xf numFmtId="169" fontId="14" fillId="0" borderId="0" xfId="28" applyNumberFormat="1" applyFont="1" applyAlignment="1">
      <alignment horizontal="left" vertical="center"/>
    </xf>
  </cellXfs>
  <cellStyles count="40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Celkem" xfId="24"/>
    <cellStyle name="data" xfId="25"/>
    <cellStyle name="Chybně" xfId="26"/>
    <cellStyle name="Název" xfId="27"/>
    <cellStyle name="normálne" xfId="0" builtinId="0"/>
    <cellStyle name="normálne_KLs" xfId="28"/>
    <cellStyle name="normálne_KLv" xfId="29"/>
    <cellStyle name="TEXT" xfId="30"/>
    <cellStyle name="Text upozornění" xfId="31"/>
    <cellStyle name="TEXT1" xfId="32"/>
    <cellStyle name="Vysvětlující text" xfId="33"/>
    <cellStyle name="Zvýraznění 1" xfId="34"/>
    <cellStyle name="Zvýraznění 2" xfId="35"/>
    <cellStyle name="Zvýraznění 3" xfId="36"/>
    <cellStyle name="Zvýraznění 4" xfId="37"/>
    <cellStyle name="Zvýraznění 5" xfId="38"/>
    <cellStyle name="Zvýraznění 6" xfId="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914400</xdr:colOff>
      <xdr:row>32</xdr:row>
      <xdr:rowOff>57150</xdr:rowOff>
    </xdr:from>
    <xdr:to>
      <xdr:col>5</xdr:col>
      <xdr:colOff>914400</xdr:colOff>
      <xdr:row>41</xdr:row>
      <xdr:rowOff>47625</xdr:rowOff>
    </xdr:to>
    <xdr:sp macro="" textlink="">
      <xdr:nvSpPr>
        <xdr:cNvPr id="1032" name="Line 1"/>
        <xdr:cNvSpPr>
          <a:spLocks noChangeShapeType="1"/>
        </xdr:cNvSpPr>
      </xdr:nvSpPr>
      <xdr:spPr bwMode="auto">
        <a:xfrm>
          <a:off x="3533775" y="7505700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headEnd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D43"/>
  <sheetViews>
    <sheetView showGridLines="0" showZeros="0" zoomScale="160" zoomScaleNormal="160" workbookViewId="0">
      <selection activeCell="D21" sqref="D21"/>
    </sheetView>
  </sheetViews>
  <sheetFormatPr defaultRowHeight="12.75"/>
  <cols>
    <col min="1" max="1" width="0.7109375" style="9" customWidth="1"/>
    <col min="2" max="2" width="3.7109375" style="9" customWidth="1"/>
    <col min="3" max="3" width="6.85546875" style="9" customWidth="1"/>
    <col min="4" max="6" width="14" style="9" customWidth="1"/>
    <col min="7" max="7" width="3.85546875" style="9" customWidth="1"/>
    <col min="8" max="8" width="17.7109375" style="9" customWidth="1"/>
    <col min="9" max="9" width="8.7109375" style="9" customWidth="1"/>
    <col min="10" max="10" width="14" style="9" customWidth="1"/>
    <col min="11" max="11" width="2.28515625" style="9" customWidth="1"/>
    <col min="12" max="12" width="6.85546875" style="9" customWidth="1"/>
    <col min="13" max="23" width="9.140625" style="9"/>
    <col min="24" max="25" width="5.7109375" style="9" customWidth="1"/>
    <col min="26" max="26" width="6.5703125" style="9" customWidth="1"/>
    <col min="27" max="27" width="21.42578125" style="9" customWidth="1"/>
    <col min="28" max="28" width="4.28515625" style="9" customWidth="1"/>
    <col min="29" max="29" width="8.28515625" style="9" customWidth="1"/>
    <col min="30" max="30" width="8.7109375" style="9" customWidth="1"/>
    <col min="31" max="16384" width="9.140625" style="9"/>
  </cols>
  <sheetData>
    <row r="1" spans="2:30" ht="28.5" customHeight="1" thickBot="1">
      <c r="B1" s="8"/>
      <c r="C1" s="8"/>
      <c r="D1" s="8"/>
      <c r="F1" s="108" t="str">
        <f>CONCATENATE(AA2," ",AB2," ",AC2," ",AD2)</f>
        <v xml:space="preserve">Krycí list stavby z rozpočtu v EUR  </v>
      </c>
      <c r="G1" s="8"/>
      <c r="H1" s="8"/>
      <c r="I1" s="109"/>
      <c r="J1" s="110"/>
      <c r="Z1" s="10" t="s">
        <v>0</v>
      </c>
      <c r="AA1" s="10" t="s">
        <v>1</v>
      </c>
      <c r="AB1" s="10" t="s">
        <v>2</v>
      </c>
      <c r="AC1" s="10" t="s">
        <v>3</v>
      </c>
      <c r="AD1" s="10" t="s">
        <v>4</v>
      </c>
    </row>
    <row r="2" spans="2:30" ht="18" customHeight="1" thickTop="1">
      <c r="B2" s="11"/>
      <c r="C2" s="12" t="s">
        <v>60</v>
      </c>
      <c r="D2" s="12"/>
      <c r="E2" s="12"/>
      <c r="F2" s="12"/>
      <c r="G2" s="13" t="s">
        <v>5</v>
      </c>
      <c r="H2" s="12"/>
      <c r="I2" s="12"/>
      <c r="J2" s="14"/>
      <c r="Z2" s="10" t="s">
        <v>6</v>
      </c>
      <c r="AA2" s="15" t="s">
        <v>7</v>
      </c>
      <c r="AB2" s="15" t="s">
        <v>8</v>
      </c>
      <c r="AC2" s="15"/>
      <c r="AD2" s="16"/>
    </row>
    <row r="3" spans="2:30" ht="18" customHeight="1">
      <c r="B3" s="17"/>
      <c r="C3" s="18"/>
      <c r="D3" s="18"/>
      <c r="E3" s="18"/>
      <c r="F3" s="18"/>
      <c r="G3" s="19" t="s">
        <v>67</v>
      </c>
      <c r="H3" s="18"/>
      <c r="I3" s="18"/>
      <c r="J3" s="20"/>
      <c r="Z3" s="10" t="s">
        <v>9</v>
      </c>
      <c r="AA3" s="15" t="s">
        <v>10</v>
      </c>
      <c r="AB3" s="15" t="s">
        <v>8</v>
      </c>
      <c r="AC3" s="15" t="s">
        <v>11</v>
      </c>
      <c r="AD3" s="16" t="s">
        <v>12</v>
      </c>
    </row>
    <row r="4" spans="2:30" ht="18" customHeight="1">
      <c r="B4" s="21"/>
      <c r="C4" s="22"/>
      <c r="D4" s="22"/>
      <c r="E4" s="22"/>
      <c r="F4" s="22"/>
      <c r="G4" s="23"/>
      <c r="H4" s="22"/>
      <c r="I4" s="22"/>
      <c r="J4" s="24"/>
      <c r="Z4" s="10" t="s">
        <v>13</v>
      </c>
      <c r="AA4" s="15" t="s">
        <v>14</v>
      </c>
      <c r="AB4" s="15" t="s">
        <v>8</v>
      </c>
      <c r="AC4" s="15"/>
      <c r="AD4" s="16"/>
    </row>
    <row r="5" spans="2:30" ht="18" customHeight="1" thickBot="1">
      <c r="B5" s="25"/>
      <c r="C5" s="26" t="s">
        <v>15</v>
      </c>
      <c r="D5" s="26"/>
      <c r="E5" s="26" t="s">
        <v>16</v>
      </c>
      <c r="F5" s="27"/>
      <c r="G5" s="27" t="s">
        <v>17</v>
      </c>
      <c r="H5" s="26"/>
      <c r="I5" s="27" t="s">
        <v>18</v>
      </c>
      <c r="J5" s="28" t="s">
        <v>68</v>
      </c>
      <c r="Z5" s="10" t="s">
        <v>19</v>
      </c>
      <c r="AA5" s="15" t="s">
        <v>20</v>
      </c>
      <c r="AB5" s="15" t="s">
        <v>8</v>
      </c>
      <c r="AC5" s="15" t="s">
        <v>11</v>
      </c>
      <c r="AD5" s="16" t="s">
        <v>12</v>
      </c>
    </row>
    <row r="6" spans="2:30" ht="18" customHeight="1" thickTop="1">
      <c r="B6" s="11"/>
      <c r="C6" s="12" t="s">
        <v>21</v>
      </c>
      <c r="D6" s="12" t="s">
        <v>69</v>
      </c>
      <c r="E6" s="12"/>
      <c r="F6" s="12"/>
      <c r="G6" s="12" t="s">
        <v>22</v>
      </c>
      <c r="H6" s="12"/>
      <c r="I6" s="12"/>
      <c r="J6" s="14"/>
    </row>
    <row r="7" spans="2:30" ht="18" customHeight="1">
      <c r="B7" s="29"/>
      <c r="C7" s="30"/>
      <c r="D7" s="31" t="s">
        <v>70</v>
      </c>
      <c r="E7" s="31"/>
      <c r="F7" s="31"/>
      <c r="G7" s="31" t="s">
        <v>23</v>
      </c>
      <c r="H7" s="31"/>
      <c r="I7" s="31"/>
      <c r="J7" s="32"/>
    </row>
    <row r="8" spans="2:30" ht="18" customHeight="1">
      <c r="B8" s="17"/>
      <c r="C8" s="18" t="s">
        <v>24</v>
      </c>
      <c r="D8" s="18"/>
      <c r="E8" s="18"/>
      <c r="F8" s="18"/>
      <c r="G8" s="18" t="s">
        <v>22</v>
      </c>
      <c r="H8" s="18"/>
      <c r="I8" s="18"/>
      <c r="J8" s="20"/>
    </row>
    <row r="9" spans="2:30" ht="18" customHeight="1">
      <c r="B9" s="21"/>
      <c r="C9" s="23"/>
      <c r="D9" s="22"/>
      <c r="E9" s="22"/>
      <c r="F9" s="22"/>
      <c r="G9" s="31" t="s">
        <v>23</v>
      </c>
      <c r="H9" s="22"/>
      <c r="I9" s="22"/>
      <c r="J9" s="24"/>
    </row>
    <row r="10" spans="2:30" ht="18" customHeight="1">
      <c r="B10" s="17"/>
      <c r="C10" s="18" t="s">
        <v>25</v>
      </c>
      <c r="D10" s="18" t="s">
        <v>71</v>
      </c>
      <c r="E10" s="18"/>
      <c r="F10" s="18"/>
      <c r="G10" s="18" t="s">
        <v>22</v>
      </c>
      <c r="H10" s="18"/>
      <c r="I10" s="18"/>
      <c r="J10" s="20"/>
    </row>
    <row r="11" spans="2:30" ht="18" customHeight="1" thickBot="1">
      <c r="B11" s="33"/>
      <c r="C11" s="34"/>
      <c r="D11" s="34" t="s">
        <v>70</v>
      </c>
      <c r="E11" s="34"/>
      <c r="F11" s="34"/>
      <c r="G11" s="34" t="s">
        <v>23</v>
      </c>
      <c r="H11" s="34"/>
      <c r="I11" s="34"/>
      <c r="J11" s="35"/>
    </row>
    <row r="12" spans="2:30" ht="18" customHeight="1" thickTop="1">
      <c r="B12" s="36"/>
      <c r="C12" s="12"/>
      <c r="D12" s="12"/>
      <c r="E12" s="12"/>
      <c r="F12" s="37">
        <f>IF(B12&lt;&gt;0,ROUND($J$31/B12,0),0)</f>
        <v>0</v>
      </c>
      <c r="G12" s="13"/>
      <c r="H12" s="12"/>
      <c r="I12" s="12"/>
      <c r="J12" s="38">
        <f>IF(G12&lt;&gt;0,ROUND($J$31/G12,0),0)</f>
        <v>0</v>
      </c>
    </row>
    <row r="13" spans="2:30" ht="18" customHeight="1">
      <c r="B13" s="39"/>
      <c r="C13" s="31"/>
      <c r="D13" s="31"/>
      <c r="E13" s="31"/>
      <c r="F13" s="40">
        <f>IF(B13&lt;&gt;0,ROUND($J$31/B13,0),0)</f>
        <v>0</v>
      </c>
      <c r="G13" s="30"/>
      <c r="H13" s="31"/>
      <c r="I13" s="31"/>
      <c r="J13" s="41">
        <f>IF(G13&lt;&gt;0,ROUND($J$31/G13,0),0)</f>
        <v>0</v>
      </c>
    </row>
    <row r="14" spans="2:30" ht="18" customHeight="1" thickBot="1">
      <c r="B14" s="42"/>
      <c r="C14" s="34"/>
      <c r="D14" s="34"/>
      <c r="E14" s="34"/>
      <c r="F14" s="43">
        <f>IF(B14&lt;&gt;0,ROUND($J$31/B14,0),0)</f>
        <v>0</v>
      </c>
      <c r="G14" s="44"/>
      <c r="H14" s="34"/>
      <c r="I14" s="34"/>
      <c r="J14" s="45">
        <f>IF(G14&lt;&gt;0,ROUND($J$31/G14,0),0)</f>
        <v>0</v>
      </c>
    </row>
    <row r="15" spans="2:30" ht="18" customHeight="1" thickTop="1">
      <c r="B15" s="46" t="s">
        <v>26</v>
      </c>
      <c r="C15" s="47" t="s">
        <v>27</v>
      </c>
      <c r="D15" s="48" t="s">
        <v>28</v>
      </c>
      <c r="E15" s="48" t="s">
        <v>29</v>
      </c>
      <c r="F15" s="49" t="s">
        <v>30</v>
      </c>
      <c r="G15" s="46" t="s">
        <v>31</v>
      </c>
      <c r="H15" s="50" t="s">
        <v>32</v>
      </c>
      <c r="I15" s="51"/>
      <c r="J15" s="52"/>
    </row>
    <row r="16" spans="2:30" ht="18" customHeight="1">
      <c r="B16" s="53">
        <v>1</v>
      </c>
      <c r="C16" s="54" t="s">
        <v>33</v>
      </c>
      <c r="D16" s="55"/>
      <c r="E16" s="55"/>
      <c r="F16" s="56">
        <f>D16+E16</f>
        <v>0</v>
      </c>
      <c r="G16" s="53">
        <v>6</v>
      </c>
      <c r="H16" s="57" t="s">
        <v>75</v>
      </c>
      <c r="I16" s="58"/>
      <c r="J16" s="56">
        <v>0</v>
      </c>
    </row>
    <row r="17" spans="2:10" ht="18" customHeight="1">
      <c r="B17" s="59">
        <v>2</v>
      </c>
      <c r="C17" s="60" t="s">
        <v>34</v>
      </c>
      <c r="D17" s="61">
        <v>0</v>
      </c>
      <c r="E17" s="61">
        <v>0</v>
      </c>
      <c r="F17" s="56">
        <f>D17+E17</f>
        <v>0</v>
      </c>
      <c r="G17" s="59">
        <v>7</v>
      </c>
      <c r="H17" s="62" t="s">
        <v>76</v>
      </c>
      <c r="I17" s="18"/>
      <c r="J17" s="63">
        <v>0</v>
      </c>
    </row>
    <row r="18" spans="2:10" ht="18" customHeight="1">
      <c r="B18" s="59">
        <v>3</v>
      </c>
      <c r="C18" s="60" t="s">
        <v>35</v>
      </c>
      <c r="D18" s="61">
        <v>0</v>
      </c>
      <c r="E18" s="61">
        <v>0</v>
      </c>
      <c r="F18" s="56">
        <f>D18+E18</f>
        <v>0</v>
      </c>
      <c r="G18" s="59">
        <v>8</v>
      </c>
      <c r="H18" s="62" t="s">
        <v>77</v>
      </c>
      <c r="I18" s="18"/>
      <c r="J18" s="63">
        <v>0</v>
      </c>
    </row>
    <row r="19" spans="2:10" ht="18" customHeight="1" thickBot="1">
      <c r="B19" s="59">
        <v>4</v>
      </c>
      <c r="C19" s="60" t="s">
        <v>36</v>
      </c>
      <c r="D19" s="61">
        <v>0</v>
      </c>
      <c r="E19" s="61">
        <v>0</v>
      </c>
      <c r="F19" s="64">
        <f>D19+E19</f>
        <v>0</v>
      </c>
      <c r="G19" s="59">
        <v>9</v>
      </c>
      <c r="H19" s="62"/>
      <c r="I19" s="18"/>
      <c r="J19" s="63">
        <v>0</v>
      </c>
    </row>
    <row r="20" spans="2:10" ht="18" customHeight="1" thickBot="1">
      <c r="B20" s="65">
        <v>5</v>
      </c>
      <c r="C20" s="66" t="s">
        <v>37</v>
      </c>
      <c r="D20" s="67">
        <f>SUM(D16:D19)</f>
        <v>0</v>
      </c>
      <c r="E20" s="68">
        <f>SUM(E16:E19)</f>
        <v>0</v>
      </c>
      <c r="F20" s="69">
        <f>'Stavba - Prehlad'!B17</f>
        <v>59886.172399999996</v>
      </c>
      <c r="G20" s="70">
        <v>10</v>
      </c>
      <c r="I20" s="71" t="s">
        <v>38</v>
      </c>
      <c r="J20" s="69">
        <f>SUM(J16:J19)</f>
        <v>0</v>
      </c>
    </row>
    <row r="21" spans="2:10" ht="18" customHeight="1" thickTop="1">
      <c r="B21" s="46" t="s">
        <v>39</v>
      </c>
      <c r="C21" s="72"/>
      <c r="D21" s="51" t="s">
        <v>40</v>
      </c>
      <c r="E21" s="51"/>
      <c r="F21" s="52"/>
      <c r="G21" s="46" t="s">
        <v>41</v>
      </c>
      <c r="H21" s="50" t="s">
        <v>42</v>
      </c>
      <c r="I21" s="51"/>
      <c r="J21" s="52"/>
    </row>
    <row r="22" spans="2:10" ht="18" customHeight="1">
      <c r="B22" s="53">
        <v>11</v>
      </c>
      <c r="C22" s="98" t="s">
        <v>72</v>
      </c>
      <c r="D22" s="99"/>
      <c r="E22" s="73">
        <v>0</v>
      </c>
      <c r="F22" s="56">
        <v>0</v>
      </c>
      <c r="G22" s="59">
        <v>16</v>
      </c>
      <c r="H22" s="62" t="s">
        <v>43</v>
      </c>
      <c r="I22" s="74"/>
      <c r="J22" s="63"/>
    </row>
    <row r="23" spans="2:10" ht="18" customHeight="1">
      <c r="B23" s="59">
        <v>12</v>
      </c>
      <c r="C23" s="62" t="s">
        <v>73</v>
      </c>
      <c r="D23" s="18"/>
      <c r="E23" s="75">
        <v>0</v>
      </c>
      <c r="F23" s="63">
        <v>0</v>
      </c>
      <c r="G23" s="59">
        <v>17</v>
      </c>
      <c r="H23" s="62" t="s">
        <v>78</v>
      </c>
      <c r="I23" s="74"/>
      <c r="J23" s="63">
        <v>0</v>
      </c>
    </row>
    <row r="24" spans="2:10" ht="18" customHeight="1">
      <c r="B24" s="59">
        <v>13</v>
      </c>
      <c r="C24" s="62" t="s">
        <v>74</v>
      </c>
      <c r="D24" s="18"/>
      <c r="E24" s="75">
        <v>0</v>
      </c>
      <c r="F24" s="63">
        <v>0</v>
      </c>
      <c r="G24" s="59">
        <v>18</v>
      </c>
      <c r="H24" s="62" t="s">
        <v>79</v>
      </c>
      <c r="I24" s="74"/>
      <c r="J24" s="63">
        <v>0</v>
      </c>
    </row>
    <row r="25" spans="2:10" ht="18" customHeight="1" thickBot="1">
      <c r="B25" s="59">
        <v>14</v>
      </c>
      <c r="C25" s="62"/>
      <c r="D25" s="18"/>
      <c r="E25" s="75">
        <v>0</v>
      </c>
      <c r="F25" s="63">
        <v>0</v>
      </c>
      <c r="G25" s="59">
        <v>19</v>
      </c>
      <c r="H25" s="62"/>
      <c r="I25" s="74"/>
      <c r="J25" s="63">
        <v>0</v>
      </c>
    </row>
    <row r="26" spans="2:10" ht="18" customHeight="1" thickBot="1">
      <c r="B26" s="65">
        <v>15</v>
      </c>
      <c r="C26" s="76"/>
      <c r="D26" s="77"/>
      <c r="E26" s="77" t="s">
        <v>44</v>
      </c>
      <c r="F26" s="69">
        <f>SUM(F22:F25)</f>
        <v>0</v>
      </c>
      <c r="G26" s="65">
        <v>20</v>
      </c>
      <c r="H26" s="76"/>
      <c r="I26" s="77" t="s">
        <v>45</v>
      </c>
      <c r="J26" s="69">
        <f>SUM(J22:J25)</f>
        <v>0</v>
      </c>
    </row>
    <row r="27" spans="2:10" ht="18" customHeight="1" thickTop="1">
      <c r="B27" s="78"/>
      <c r="C27" s="79" t="s">
        <v>46</v>
      </c>
      <c r="D27" s="80"/>
      <c r="E27" s="81" t="s">
        <v>47</v>
      </c>
      <c r="F27" s="82"/>
      <c r="G27" s="46" t="s">
        <v>48</v>
      </c>
      <c r="H27" s="50" t="s">
        <v>49</v>
      </c>
      <c r="I27" s="51"/>
      <c r="J27" s="52"/>
    </row>
    <row r="28" spans="2:10" ht="18" customHeight="1">
      <c r="B28" s="83"/>
      <c r="C28" s="84"/>
      <c r="D28" s="85"/>
      <c r="E28" s="86"/>
      <c r="F28" s="82"/>
      <c r="G28" s="53">
        <v>21</v>
      </c>
      <c r="H28" s="57"/>
      <c r="I28" s="87" t="s">
        <v>50</v>
      </c>
      <c r="J28" s="56">
        <f>F20+J20+F26+J26</f>
        <v>59886.172399999996</v>
      </c>
    </row>
    <row r="29" spans="2:10" ht="18" customHeight="1">
      <c r="B29" s="83"/>
      <c r="C29" s="85" t="s">
        <v>51</v>
      </c>
      <c r="D29" s="85"/>
      <c r="E29" s="88"/>
      <c r="F29" s="82"/>
      <c r="G29" s="59">
        <v>22</v>
      </c>
      <c r="H29" s="62" t="s">
        <v>80</v>
      </c>
      <c r="I29" s="89">
        <f>J28-I30</f>
        <v>59886.172399999996</v>
      </c>
      <c r="J29" s="63">
        <f>J28*0.2</f>
        <v>11977.234479999999</v>
      </c>
    </row>
    <row r="30" spans="2:10" ht="18" customHeight="1" thickBot="1">
      <c r="B30" s="17"/>
      <c r="C30" s="18" t="s">
        <v>52</v>
      </c>
      <c r="D30" s="18"/>
      <c r="E30" s="88"/>
      <c r="F30" s="82"/>
      <c r="G30" s="59">
        <v>23</v>
      </c>
      <c r="H30" s="62" t="s">
        <v>81</v>
      </c>
      <c r="I30" s="89">
        <v>0</v>
      </c>
      <c r="J30" s="63">
        <v>0</v>
      </c>
    </row>
    <row r="31" spans="2:10" ht="18" customHeight="1" thickBot="1">
      <c r="B31" s="83"/>
      <c r="C31" s="85"/>
      <c r="D31" s="85"/>
      <c r="E31" s="88"/>
      <c r="F31" s="82"/>
      <c r="G31" s="65">
        <v>24</v>
      </c>
      <c r="H31" s="76"/>
      <c r="I31" s="77" t="s">
        <v>53</v>
      </c>
      <c r="J31" s="69">
        <f>SUM(J28:J30)</f>
        <v>71863.406879999995</v>
      </c>
    </row>
    <row r="32" spans="2:10" ht="18" customHeight="1" thickTop="1" thickBot="1">
      <c r="B32" s="78"/>
      <c r="C32" s="85"/>
      <c r="D32" s="82"/>
      <c r="E32" s="90"/>
      <c r="F32" s="82"/>
      <c r="G32" s="91" t="s">
        <v>54</v>
      </c>
      <c r="H32" s="92"/>
      <c r="I32" s="93"/>
      <c r="J32" s="94"/>
    </row>
    <row r="33" spans="2:10" ht="18" customHeight="1" thickTop="1">
      <c r="B33" s="95"/>
      <c r="C33" s="79" t="s">
        <v>55</v>
      </c>
      <c r="D33" s="100"/>
      <c r="E33" s="96" t="s">
        <v>56</v>
      </c>
      <c r="F33" s="96"/>
      <c r="G33" s="101"/>
      <c r="H33" s="96"/>
      <c r="I33" s="102"/>
      <c r="J33" s="103"/>
    </row>
    <row r="34" spans="2:10" ht="18" customHeight="1">
      <c r="B34" s="83"/>
      <c r="C34" s="84"/>
      <c r="D34" s="104"/>
      <c r="E34" s="85"/>
      <c r="F34" s="84"/>
      <c r="G34" s="83"/>
      <c r="H34" s="85"/>
      <c r="I34" s="105"/>
      <c r="J34" s="106">
        <f>ROUND(J28*J1,2)</f>
        <v>0</v>
      </c>
    </row>
    <row r="35" spans="2:10" ht="18" customHeight="1">
      <c r="B35" s="83"/>
      <c r="C35" s="85" t="s">
        <v>51</v>
      </c>
      <c r="D35" s="104"/>
      <c r="E35" s="85" t="s">
        <v>51</v>
      </c>
      <c r="F35" s="84"/>
      <c r="G35" s="83"/>
      <c r="H35" s="85"/>
      <c r="I35" s="105"/>
      <c r="J35" s="106">
        <f>ROUND(J31*J1,2)</f>
        <v>0</v>
      </c>
    </row>
    <row r="36" spans="2:10" ht="18" customHeight="1">
      <c r="B36" s="17"/>
      <c r="C36" s="18" t="s">
        <v>52</v>
      </c>
      <c r="D36" s="74"/>
      <c r="E36" s="18" t="s">
        <v>52</v>
      </c>
      <c r="F36" s="19"/>
      <c r="G36" s="83"/>
      <c r="H36" s="85"/>
      <c r="I36" s="85"/>
      <c r="J36" s="97"/>
    </row>
    <row r="37" spans="2:10" ht="18" customHeight="1">
      <c r="B37" s="83"/>
      <c r="C37" s="85" t="s">
        <v>47</v>
      </c>
      <c r="D37" s="104"/>
      <c r="E37" s="85" t="s">
        <v>47</v>
      </c>
      <c r="F37" s="84"/>
      <c r="G37" s="83"/>
      <c r="H37" s="85"/>
      <c r="I37" s="85"/>
      <c r="J37" s="97"/>
    </row>
    <row r="38" spans="2:10" ht="18" customHeight="1">
      <c r="B38" s="83"/>
      <c r="C38" s="85"/>
      <c r="D38" s="104"/>
      <c r="E38" s="85"/>
      <c r="F38" s="85"/>
      <c r="G38" s="83"/>
      <c r="H38" s="85"/>
      <c r="I38" s="85"/>
      <c r="J38" s="97"/>
    </row>
    <row r="39" spans="2:10" ht="18" customHeight="1">
      <c r="B39" s="83"/>
      <c r="C39" s="85"/>
      <c r="D39" s="104"/>
      <c r="E39" s="85"/>
      <c r="F39" s="85"/>
      <c r="G39" s="83"/>
      <c r="H39" s="85"/>
      <c r="I39" s="85"/>
      <c r="J39" s="97"/>
    </row>
    <row r="40" spans="2:10" ht="18" customHeight="1">
      <c r="B40" s="83"/>
      <c r="C40" s="85"/>
      <c r="D40" s="104"/>
      <c r="E40" s="85"/>
      <c r="F40" s="85"/>
      <c r="G40" s="83"/>
      <c r="H40" s="85"/>
      <c r="I40" s="85"/>
      <c r="J40" s="97"/>
    </row>
    <row r="41" spans="2:10" ht="18" customHeight="1" thickBot="1">
      <c r="B41" s="33"/>
      <c r="C41" s="34"/>
      <c r="D41" s="107"/>
      <c r="E41" s="34"/>
      <c r="F41" s="34"/>
      <c r="G41" s="33"/>
      <c r="H41" s="34"/>
      <c r="I41" s="34"/>
      <c r="J41" s="35"/>
    </row>
    <row r="42" spans="2:10" ht="14.25" customHeight="1" thickTop="1"/>
    <row r="43" spans="2:10" ht="2.25" customHeight="1"/>
  </sheetData>
  <printOptions horizontalCentered="1" verticalCentered="1"/>
  <pageMargins left="0.24" right="0.27" top="0.35433070866141736" bottom="0.43307086614173229" header="0.31496062992125984" footer="0.3543307086614173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5:D21"/>
  <sheetViews>
    <sheetView showGridLines="0" tabSelected="1" zoomScale="190" zoomScaleNormal="190" workbookViewId="0">
      <pane xSplit="1" ySplit="8" topLeftCell="B9" activePane="bottomRight" state="frozen"/>
      <selection pane="topRight" activeCell="B1" sqref="B1"/>
      <selection pane="bottomLeft" activeCell="A3" sqref="A3"/>
      <selection pane="bottomRight" activeCell="A20" sqref="A20"/>
    </sheetView>
  </sheetViews>
  <sheetFormatPr defaultRowHeight="12.75"/>
  <cols>
    <col min="1" max="1" width="42.7109375" style="7" customWidth="1"/>
    <col min="2" max="4" width="10.7109375" style="7" customWidth="1"/>
    <col min="5" max="16384" width="9.140625" style="7"/>
  </cols>
  <sheetData>
    <row r="5" spans="1:4">
      <c r="A5" s="7" t="s">
        <v>85</v>
      </c>
    </row>
    <row r="6" spans="1:4" ht="13.5" thickBot="1"/>
    <row r="7" spans="1:4" s="3" customFormat="1" ht="13.5" thickTop="1">
      <c r="A7" s="1" t="s">
        <v>57</v>
      </c>
      <c r="B7" s="2" t="s">
        <v>58</v>
      </c>
      <c r="C7" s="2" t="s">
        <v>82</v>
      </c>
      <c r="D7" s="2" t="s">
        <v>59</v>
      </c>
    </row>
    <row r="8" spans="1:4" s="6" customFormat="1" ht="13.5" thickBot="1">
      <c r="A8" s="4"/>
      <c r="B8" s="5" t="s">
        <v>6</v>
      </c>
      <c r="C8" s="5" t="s">
        <v>6</v>
      </c>
      <c r="D8" s="5" t="s">
        <v>6</v>
      </c>
    </row>
    <row r="9" spans="1:4" ht="13.5" thickTop="1"/>
    <row r="10" spans="1:4">
      <c r="A10" s="7" t="s">
        <v>60</v>
      </c>
    </row>
    <row r="11" spans="1:4">
      <c r="A11" s="7" t="s">
        <v>61</v>
      </c>
      <c r="B11" s="7">
        <v>8308.4700000000012</v>
      </c>
      <c r="C11" s="7">
        <f>B11*0.2</f>
        <v>1661.6940000000004</v>
      </c>
      <c r="D11" s="7">
        <f>SUM(B11:C11)</f>
        <v>9970.1640000000007</v>
      </c>
    </row>
    <row r="12" spans="1:4">
      <c r="A12" s="7" t="s">
        <v>62</v>
      </c>
      <c r="B12" s="7">
        <v>6825.9508000000005</v>
      </c>
      <c r="C12" s="7">
        <f>B12*0.2</f>
        <v>1365.1901600000001</v>
      </c>
      <c r="D12" s="7">
        <f>SUM(B12:C12)</f>
        <v>8191.1409600000006</v>
      </c>
    </row>
    <row r="13" spans="1:4">
      <c r="A13" s="7" t="s">
        <v>63</v>
      </c>
      <c r="B13" s="7">
        <v>15134.420800000002</v>
      </c>
      <c r="C13" s="7">
        <f>SUM(C11:C12)</f>
        <v>3026.8841600000005</v>
      </c>
      <c r="D13" s="7">
        <f>SUM(D11:D12)</f>
        <v>18161.304960000001</v>
      </c>
    </row>
    <row r="14" spans="1:4">
      <c r="A14" s="7" t="s">
        <v>64</v>
      </c>
      <c r="B14" s="7">
        <v>30356.39</v>
      </c>
      <c r="C14" s="7">
        <f>B14*0.2</f>
        <v>6071.2780000000002</v>
      </c>
      <c r="D14" s="7">
        <f>SUM(B14:C14)</f>
        <v>36427.667999999998</v>
      </c>
    </row>
    <row r="15" spans="1:4">
      <c r="A15" s="7" t="s">
        <v>62</v>
      </c>
      <c r="B15" s="7">
        <v>14395.361599999998</v>
      </c>
      <c r="C15" s="7">
        <f>B15*0.2</f>
        <v>2879.0723199999998</v>
      </c>
      <c r="D15" s="7">
        <f>SUM(B15:C15)</f>
        <v>17274.433919999999</v>
      </c>
    </row>
    <row r="16" spans="1:4">
      <c r="A16" s="7" t="s">
        <v>65</v>
      </c>
      <c r="B16" s="7">
        <f>SUM(B14:B15)</f>
        <v>44751.751599999996</v>
      </c>
      <c r="C16" s="7">
        <f>SUM(C14:C15)</f>
        <v>8950.3503199999996</v>
      </c>
      <c r="D16" s="7">
        <f>SUM(D14:D15)</f>
        <v>53702.101920000001</v>
      </c>
    </row>
    <row r="17" spans="1:4">
      <c r="A17" s="7" t="s">
        <v>66</v>
      </c>
      <c r="B17" s="7">
        <f>B13+B16</f>
        <v>59886.172399999996</v>
      </c>
      <c r="C17" s="7">
        <f>C13+C16</f>
        <v>11977.234479999999</v>
      </c>
      <c r="D17" s="7">
        <f>D13+D16</f>
        <v>71863.406879999995</v>
      </c>
    </row>
    <row r="21" spans="1:4">
      <c r="A21" s="7" t="s">
        <v>84</v>
      </c>
      <c r="B21" s="7" t="s">
        <v>83</v>
      </c>
    </row>
  </sheetData>
  <pageMargins left="0.18" right="0.28999999999999998" top="1" bottom="1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Stavba - Kryci list</vt:lpstr>
      <vt:lpstr>Stavba - Prehlad</vt:lpstr>
      <vt:lpstr>'Stavba - Kryci list'!Oblasť_tlače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Acer5620</dc:creator>
  <cp:lastModifiedBy>lenovo</cp:lastModifiedBy>
  <cp:lastPrinted>2020-08-05T09:03:24Z</cp:lastPrinted>
  <dcterms:created xsi:type="dcterms:W3CDTF">1999-12-15T15:06:57Z</dcterms:created>
  <dcterms:modified xsi:type="dcterms:W3CDTF">2020-08-05T09:53:32Z</dcterms:modified>
</cp:coreProperties>
</file>